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145" windowHeight="11370"/>
  </bookViews>
  <sheets>
    <sheet name="Graph" sheetId="1" r:id="rId1"/>
    <sheet name="Data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21" i="2"/>
  <c r="U21" i="2"/>
  <c r="X21" i="2" s="1"/>
  <c r="AB21" i="2"/>
  <c r="AC21" i="2" s="1"/>
  <c r="AI21" i="2"/>
  <c r="AL21" i="2" s="1"/>
  <c r="AP21" i="2"/>
  <c r="AQ21" i="2" s="1"/>
  <c r="L22" i="2"/>
  <c r="U22" i="2"/>
  <c r="X22" i="2" s="1"/>
  <c r="Y22" i="2"/>
  <c r="AB22" i="2"/>
  <c r="AC22" i="2" s="1"/>
  <c r="AD22" i="2"/>
  <c r="AF22" i="2"/>
  <c r="AI22" i="2"/>
  <c r="AL22" i="2" s="1"/>
  <c r="AJ22" i="2"/>
  <c r="AM22" i="2"/>
  <c r="AP22" i="2"/>
  <c r="AQ22" i="2" s="1"/>
  <c r="AR22" i="2"/>
  <c r="L23" i="2"/>
  <c r="M23" i="2"/>
  <c r="U23" i="2"/>
  <c r="X23" i="2" s="1"/>
  <c r="AB23" i="2"/>
  <c r="AC23" i="2" s="1"/>
  <c r="AF23" i="2"/>
  <c r="AI23" i="2"/>
  <c r="AL23" i="2" s="1"/>
  <c r="AP23" i="2"/>
  <c r="AQ23" i="2" s="1"/>
  <c r="L24" i="2"/>
  <c r="M24" i="2"/>
  <c r="U24" i="2"/>
  <c r="X24" i="2" s="1"/>
  <c r="AB24" i="2"/>
  <c r="AC24" i="2" s="1"/>
  <c r="AI24" i="2"/>
  <c r="AL24" i="2" s="1"/>
  <c r="AP24" i="2"/>
  <c r="AQ24" i="2" s="1"/>
  <c r="AT24" i="2"/>
  <c r="L25" i="2"/>
  <c r="M25" i="2" s="1"/>
  <c r="U25" i="2"/>
  <c r="X25" i="2" s="1"/>
  <c r="W25" i="2"/>
  <c r="AB25" i="2"/>
  <c r="AC25" i="2" s="1"/>
  <c r="AI25" i="2"/>
  <c r="AL25" i="2" s="1"/>
  <c r="AP25" i="2"/>
  <c r="AQ25" i="2" s="1"/>
  <c r="L26" i="2"/>
  <c r="U26" i="2"/>
  <c r="AB26" i="2"/>
  <c r="AC26" i="2" s="1"/>
  <c r="AD26" i="2"/>
  <c r="AE26" i="2"/>
  <c r="AF26" i="2"/>
  <c r="AI26" i="2"/>
  <c r="AL26" i="2" s="1"/>
  <c r="AJ26" i="2"/>
  <c r="AK26" i="2"/>
  <c r="AM26" i="2"/>
  <c r="AP26" i="2"/>
  <c r="AQ26" i="2" s="1"/>
  <c r="AR26" i="2"/>
  <c r="L27" i="2"/>
  <c r="M27" i="2"/>
  <c r="U27" i="2"/>
  <c r="X27" i="2" s="1"/>
  <c r="AB27" i="2"/>
  <c r="AF27" i="2" s="1"/>
  <c r="AI27" i="2"/>
  <c r="AL27" i="2" s="1"/>
  <c r="AK27" i="2"/>
  <c r="AM27" i="2"/>
  <c r="AP27" i="2"/>
  <c r="AS27" i="2" s="1"/>
  <c r="L28" i="2"/>
  <c r="M28" i="2"/>
  <c r="U28" i="2"/>
  <c r="AB28" i="2"/>
  <c r="AC28" i="2" s="1"/>
  <c r="AI28" i="2"/>
  <c r="AL28" i="2" s="1"/>
  <c r="AP28" i="2"/>
  <c r="AT28" i="2" s="1"/>
  <c r="L29" i="2"/>
  <c r="M29" i="2" s="1"/>
  <c r="U29" i="2"/>
  <c r="V29" i="2"/>
  <c r="W29" i="2"/>
  <c r="AB29" i="2"/>
  <c r="AC29" i="2" s="1"/>
  <c r="AI29" i="2"/>
  <c r="AP29" i="2"/>
  <c r="AQ29" i="2" s="1"/>
  <c r="L30" i="2"/>
  <c r="U30" i="2"/>
  <c r="Y30" i="2"/>
  <c r="AB30" i="2"/>
  <c r="AD30" i="2" s="1"/>
  <c r="AI30" i="2"/>
  <c r="AP30" i="2"/>
  <c r="AS30" i="2" s="1"/>
  <c r="AR30" i="2"/>
  <c r="AT30" i="2"/>
  <c r="L31" i="2"/>
  <c r="M31" i="2" s="1"/>
  <c r="U31" i="2"/>
  <c r="AB31" i="2"/>
  <c r="AE31" i="2" s="1"/>
  <c r="AI31" i="2"/>
  <c r="AL31" i="2" s="1"/>
  <c r="AP31" i="2"/>
  <c r="AQ31" i="2"/>
  <c r="AR31" i="2"/>
  <c r="AS31" i="2"/>
  <c r="AT31" i="2"/>
  <c r="L32" i="2"/>
  <c r="M32" i="2" s="1"/>
  <c r="U32" i="2"/>
  <c r="Y32" i="2" s="1"/>
  <c r="AB32" i="2"/>
  <c r="AC32" i="2" s="1"/>
  <c r="AF32" i="2"/>
  <c r="AI32" i="2"/>
  <c r="AM32" i="2"/>
  <c r="AP32" i="2"/>
  <c r="AR32" i="2" s="1"/>
  <c r="AQ32" i="2"/>
  <c r="AS32" i="2"/>
  <c r="AT32" i="2"/>
  <c r="L33" i="2"/>
  <c r="M33" i="2" s="1"/>
  <c r="U33" i="2"/>
  <c r="Y33" i="2" s="1"/>
  <c r="AB33" i="2"/>
  <c r="AE33" i="2" s="1"/>
  <c r="AF33" i="2"/>
  <c r="AI33" i="2"/>
  <c r="AM33" i="2" s="1"/>
  <c r="AP33" i="2"/>
  <c r="AQ33" i="2" s="1"/>
  <c r="AS33" i="2"/>
  <c r="AT33" i="2"/>
  <c r="L34" i="2"/>
  <c r="M34" i="2" s="1"/>
  <c r="U34" i="2"/>
  <c r="Y34" i="2" s="1"/>
  <c r="AB34" i="2"/>
  <c r="AD34" i="2" s="1"/>
  <c r="AI34" i="2"/>
  <c r="AM34" i="2" s="1"/>
  <c r="AP34" i="2"/>
  <c r="AS34" i="2" s="1"/>
  <c r="AT34" i="2"/>
  <c r="L35" i="2"/>
  <c r="M35" i="2" s="1"/>
  <c r="U35" i="2"/>
  <c r="Y35" i="2" s="1"/>
  <c r="AB35" i="2"/>
  <c r="AC35" i="2"/>
  <c r="AD35" i="2"/>
  <c r="AE35" i="2"/>
  <c r="AF35" i="2"/>
  <c r="AI35" i="2"/>
  <c r="AL35" i="2" s="1"/>
  <c r="AP35" i="2"/>
  <c r="AQ35" i="2" s="1"/>
  <c r="AS35" i="2"/>
  <c r="AT35" i="2"/>
  <c r="L36" i="2"/>
  <c r="M36" i="2" s="1"/>
  <c r="U36" i="2"/>
  <c r="X36" i="2" s="1"/>
  <c r="Y36" i="2"/>
  <c r="AB36" i="2"/>
  <c r="AC36" i="2" s="1"/>
  <c r="AF36" i="2"/>
  <c r="AI36" i="2"/>
  <c r="AL36" i="2" s="1"/>
  <c r="AP36" i="2"/>
  <c r="AQ36" i="2" s="1"/>
  <c r="AT36" i="2"/>
  <c r="L37" i="2"/>
  <c r="M37" i="2" s="1"/>
  <c r="U37" i="2"/>
  <c r="X37" i="2" s="1"/>
  <c r="Y37" i="2"/>
  <c r="AB37" i="2"/>
  <c r="AC37" i="2" s="1"/>
  <c r="AE37" i="2"/>
  <c r="AF37" i="2"/>
  <c r="AI37" i="2"/>
  <c r="AK37" i="2" s="1"/>
  <c r="AP37" i="2"/>
  <c r="AS37" i="2" s="1"/>
  <c r="AR37" i="2"/>
  <c r="AT37" i="2"/>
  <c r="L38" i="2"/>
  <c r="M38" i="2" s="1"/>
  <c r="U38" i="2"/>
  <c r="W38" i="2" s="1"/>
  <c r="AB38" i="2"/>
  <c r="AC38" i="2" s="1"/>
  <c r="AF38" i="2"/>
  <c r="AI38" i="2"/>
  <c r="AK38" i="2" s="1"/>
  <c r="AP38" i="2"/>
  <c r="AS38" i="2" s="1"/>
  <c r="AR38" i="2"/>
  <c r="AT38" i="2"/>
  <c r="L39" i="2"/>
  <c r="M39" i="2" s="1"/>
  <c r="U39" i="2"/>
  <c r="W39" i="2" s="1"/>
  <c r="V39" i="2"/>
  <c r="X39" i="2"/>
  <c r="Y39" i="2"/>
  <c r="AB39" i="2"/>
  <c r="AC39" i="2"/>
  <c r="AD39" i="2"/>
  <c r="AE39" i="2"/>
  <c r="AF39" i="2"/>
  <c r="AI39" i="2"/>
  <c r="AK39" i="2" s="1"/>
  <c r="AP39" i="2"/>
  <c r="AS39" i="2" s="1"/>
  <c r="AR39" i="2"/>
  <c r="AT39" i="2"/>
  <c r="L40" i="2"/>
  <c r="M40" i="2" s="1"/>
  <c r="U40" i="2"/>
  <c r="W40" i="2" s="1"/>
  <c r="X40" i="2"/>
  <c r="Y40" i="2"/>
  <c r="AB40" i="2"/>
  <c r="AC40" i="2" s="1"/>
  <c r="AD40" i="2"/>
  <c r="AE40" i="2"/>
  <c r="AF40" i="2"/>
  <c r="AI40" i="2"/>
  <c r="AK40" i="2" s="1"/>
  <c r="AP40" i="2"/>
  <c r="AQ40" i="2" s="1"/>
  <c r="AT40" i="2"/>
  <c r="L41" i="2"/>
  <c r="M41" i="2" s="1"/>
  <c r="U41" i="2"/>
  <c r="W41" i="2" s="1"/>
  <c r="AB41" i="2"/>
  <c r="AC41" i="2"/>
  <c r="AD41" i="2"/>
  <c r="AE41" i="2"/>
  <c r="AF41" i="2"/>
  <c r="AI41" i="2"/>
  <c r="AK41" i="2" s="1"/>
  <c r="AP41" i="2"/>
  <c r="AS41" i="2" s="1"/>
  <c r="L42" i="2"/>
  <c r="M42" i="2" s="1"/>
  <c r="U42" i="2"/>
  <c r="V42" i="2" s="1"/>
  <c r="X42" i="2"/>
  <c r="Y42" i="2"/>
  <c r="AB42" i="2"/>
  <c r="AC42" i="2" s="1"/>
  <c r="AI42" i="2"/>
  <c r="AJ42" i="2" s="1"/>
  <c r="AM42" i="2"/>
  <c r="AP42" i="2"/>
  <c r="AQ42" i="2" s="1"/>
  <c r="L43" i="2"/>
  <c r="M43" i="2" s="1"/>
  <c r="U43" i="2"/>
  <c r="V43" i="2" s="1"/>
  <c r="X43" i="2"/>
  <c r="Y43" i="2"/>
  <c r="AB43" i="2"/>
  <c r="AC43" i="2" s="1"/>
  <c r="AE43" i="2"/>
  <c r="AF43" i="2"/>
  <c r="AI43" i="2"/>
  <c r="AJ43" i="2" s="1"/>
  <c r="AK43" i="2"/>
  <c r="AL43" i="2"/>
  <c r="AM43" i="2"/>
  <c r="AP43" i="2"/>
  <c r="AQ43" i="2" s="1"/>
  <c r="L44" i="2"/>
  <c r="U44" i="2"/>
  <c r="X44" i="2" s="1"/>
  <c r="AB44" i="2"/>
  <c r="AC44" i="2" s="1"/>
  <c r="AE44" i="2"/>
  <c r="AF44" i="2"/>
  <c r="AI44" i="2"/>
  <c r="AJ44" i="2" s="1"/>
  <c r="AK44" i="2"/>
  <c r="AL44" i="2"/>
  <c r="AM44" i="2"/>
  <c r="AP44" i="2"/>
  <c r="AQ44" i="2" s="1"/>
  <c r="AS44" i="2"/>
  <c r="AT44" i="2"/>
  <c r="L45" i="2"/>
  <c r="M45" i="2" s="1"/>
  <c r="U45" i="2"/>
  <c r="V45" i="2"/>
  <c r="W45" i="2"/>
  <c r="X45" i="2"/>
  <c r="Y45" i="2"/>
  <c r="Z45" i="2"/>
  <c r="P45" i="2" s="1"/>
  <c r="AB45" i="2"/>
  <c r="AC45" i="2" s="1"/>
  <c r="AI45" i="2"/>
  <c r="AL45" i="2" s="1"/>
  <c r="AP45" i="2"/>
  <c r="AQ45" i="2" s="1"/>
  <c r="AT45" i="2"/>
  <c r="L46" i="2"/>
  <c r="M46" i="2" s="1"/>
  <c r="U46" i="2"/>
  <c r="V46" i="2" s="1"/>
  <c r="W46" i="2"/>
  <c r="X46" i="2"/>
  <c r="Y46" i="2"/>
  <c r="AB46" i="2"/>
  <c r="AC46" i="2" s="1"/>
  <c r="AI46" i="2"/>
  <c r="AJ46" i="2" s="1"/>
  <c r="AM46" i="2"/>
  <c r="AP46" i="2"/>
  <c r="AQ46" i="2" s="1"/>
  <c r="L47" i="2"/>
  <c r="M47" i="2" s="1"/>
  <c r="U47" i="2"/>
  <c r="W47" i="2" s="1"/>
  <c r="Y47" i="2"/>
  <c r="AB47" i="2"/>
  <c r="AC47" i="2" s="1"/>
  <c r="AI47" i="2"/>
  <c r="AJ47" i="2" s="1"/>
  <c r="AM47" i="2"/>
  <c r="AP47" i="2"/>
  <c r="AQ47" i="2" s="1"/>
  <c r="L48" i="2"/>
  <c r="U48" i="2"/>
  <c r="X48" i="2" s="1"/>
  <c r="Y48" i="2"/>
  <c r="AB48" i="2"/>
  <c r="AC48" i="2" s="1"/>
  <c r="AI48" i="2"/>
  <c r="AK48" i="2" s="1"/>
  <c r="AP48" i="2"/>
  <c r="AQ48" i="2" s="1"/>
  <c r="L49" i="2"/>
  <c r="U49" i="2"/>
  <c r="V49" i="2" s="1"/>
  <c r="Y49" i="2"/>
  <c r="AB49" i="2"/>
  <c r="AC49" i="2" s="1"/>
  <c r="AI49" i="2"/>
  <c r="AL49" i="2" s="1"/>
  <c r="AP49" i="2"/>
  <c r="AQ49" i="2" s="1"/>
  <c r="AT49" i="2"/>
  <c r="L50" i="2"/>
  <c r="U50" i="2"/>
  <c r="V50" i="2" s="1"/>
  <c r="W50" i="2"/>
  <c r="X50" i="2"/>
  <c r="Y50" i="2"/>
  <c r="AB50" i="2"/>
  <c r="AC50" i="2" s="1"/>
  <c r="AI50" i="2"/>
  <c r="AJ50" i="2" s="1"/>
  <c r="AM50" i="2"/>
  <c r="AP50" i="2"/>
  <c r="AQ50" i="2" s="1"/>
  <c r="L51" i="2"/>
  <c r="U51" i="2"/>
  <c r="W51" i="2" s="1"/>
  <c r="Y51" i="2"/>
  <c r="AB51" i="2"/>
  <c r="AC51" i="2" s="1"/>
  <c r="AI51" i="2"/>
  <c r="AJ51" i="2" s="1"/>
  <c r="AM51" i="2"/>
  <c r="AP51" i="2"/>
  <c r="AS51" i="2" s="1"/>
  <c r="L52" i="2"/>
  <c r="M52" i="2"/>
  <c r="U52" i="2"/>
  <c r="W52" i="2" s="1"/>
  <c r="AB52" i="2"/>
  <c r="AE52" i="2" s="1"/>
  <c r="AI52" i="2"/>
  <c r="AK52" i="2" s="1"/>
  <c r="AL52" i="2"/>
  <c r="AM52" i="2"/>
  <c r="AP52" i="2"/>
  <c r="AS52" i="2" s="1"/>
  <c r="AT52" i="2"/>
  <c r="L53" i="2"/>
  <c r="M53" i="2"/>
  <c r="U53" i="2"/>
  <c r="X53" i="2" s="1"/>
  <c r="AB53" i="2"/>
  <c r="AE53" i="2" s="1"/>
  <c r="AI53" i="2"/>
  <c r="AL53" i="2" s="1"/>
  <c r="AP53" i="2"/>
  <c r="AS53" i="2" s="1"/>
  <c r="L54" i="2"/>
  <c r="M54" i="2" s="1"/>
  <c r="U54" i="2"/>
  <c r="X54" i="2" s="1"/>
  <c r="W54" i="2"/>
  <c r="Y54" i="2"/>
  <c r="AB54" i="2"/>
  <c r="AE54" i="2" s="1"/>
  <c r="AF54" i="2"/>
  <c r="AI54" i="2"/>
  <c r="AL54" i="2" s="1"/>
  <c r="AM54" i="2"/>
  <c r="AP54" i="2"/>
  <c r="AS54" i="2" s="1"/>
  <c r="L55" i="2"/>
  <c r="M55" i="2"/>
  <c r="U55" i="2"/>
  <c r="X55" i="2" s="1"/>
  <c r="W55" i="2"/>
  <c r="Y55" i="2"/>
  <c r="AB55" i="2"/>
  <c r="AI55" i="2"/>
  <c r="AL55" i="2" s="1"/>
  <c r="AP55" i="2"/>
  <c r="L56" i="2"/>
  <c r="M56" i="2" s="1"/>
  <c r="U56" i="2"/>
  <c r="X56" i="2" s="1"/>
  <c r="W56" i="2"/>
  <c r="Y56" i="2"/>
  <c r="AB56" i="2"/>
  <c r="AE56" i="2" s="1"/>
  <c r="AF56" i="2"/>
  <c r="AI56" i="2"/>
  <c r="AL56" i="2" s="1"/>
  <c r="AM56" i="2"/>
  <c r="AP56" i="2"/>
  <c r="AS56" i="2" s="1"/>
  <c r="L57" i="2"/>
  <c r="M57" i="2" s="1"/>
  <c r="U57" i="2"/>
  <c r="X57" i="2" s="1"/>
  <c r="Y57" i="2"/>
  <c r="AB57" i="2"/>
  <c r="AF57" i="2" s="1"/>
  <c r="AI57" i="2"/>
  <c r="AM57" i="2" s="1"/>
  <c r="AP57" i="2"/>
  <c r="L58" i="2"/>
  <c r="U58" i="2"/>
  <c r="X58" i="2" s="1"/>
  <c r="V58" i="2"/>
  <c r="Y58" i="2"/>
  <c r="AB58" i="2"/>
  <c r="AD58" i="2" s="1"/>
  <c r="AI58" i="2"/>
  <c r="AJ58" i="2"/>
  <c r="AP58" i="2"/>
  <c r="AT58" i="2" s="1"/>
  <c r="L59" i="2"/>
  <c r="U59" i="2"/>
  <c r="X59" i="2" s="1"/>
  <c r="W59" i="2"/>
  <c r="Y59" i="2"/>
  <c r="AB59" i="2"/>
  <c r="AC59" i="2" s="1"/>
  <c r="AI59" i="2"/>
  <c r="AL59" i="2" s="1"/>
  <c r="AP59" i="2"/>
  <c r="AR59" i="2" s="1"/>
  <c r="L60" i="2"/>
  <c r="M60" i="2" s="1"/>
  <c r="U60" i="2"/>
  <c r="V60" i="2" s="1"/>
  <c r="AB60" i="2"/>
  <c r="AE60" i="2" s="1"/>
  <c r="AI60" i="2"/>
  <c r="AJ60" i="2" s="1"/>
  <c r="AP60" i="2"/>
  <c r="AS60" i="2" s="1"/>
  <c r="AR60" i="2"/>
  <c r="AT60" i="2"/>
  <c r="L61" i="2"/>
  <c r="M61" i="2" s="1"/>
  <c r="U61" i="2"/>
  <c r="V61" i="2" s="1"/>
  <c r="AB61" i="2"/>
  <c r="AE61" i="2" s="1"/>
  <c r="AI61" i="2"/>
  <c r="AP61" i="2"/>
  <c r="AS61" i="2" s="1"/>
  <c r="AR61" i="2"/>
  <c r="L62" i="2"/>
  <c r="M62" i="2" s="1"/>
  <c r="U62" i="2"/>
  <c r="V62" i="2" s="1"/>
  <c r="AB62" i="2"/>
  <c r="AE62" i="2" s="1"/>
  <c r="AI62" i="2"/>
  <c r="AJ62" i="2" s="1"/>
  <c r="AP62" i="2"/>
  <c r="L63" i="2"/>
  <c r="M63" i="2" s="1"/>
  <c r="U63" i="2"/>
  <c r="V63" i="2" s="1"/>
  <c r="AB63" i="2"/>
  <c r="AE63" i="2" s="1"/>
  <c r="AI63" i="2"/>
  <c r="AJ63" i="2" s="1"/>
  <c r="AM63" i="2"/>
  <c r="AP63" i="2"/>
  <c r="L64" i="2"/>
  <c r="M64" i="2" s="1"/>
  <c r="U64" i="2"/>
  <c r="V64" i="2" s="1"/>
  <c r="AB64" i="2"/>
  <c r="AE64" i="2" s="1"/>
  <c r="AI64" i="2"/>
  <c r="AJ64" i="2" s="1"/>
  <c r="AP64" i="2"/>
  <c r="AS64" i="2" s="1"/>
  <c r="AR64" i="2"/>
  <c r="AT64" i="2"/>
  <c r="L65" i="2"/>
  <c r="M65" i="2" s="1"/>
  <c r="U65" i="2"/>
  <c r="V65" i="2" s="1"/>
  <c r="AB65" i="2"/>
  <c r="AE65" i="2" s="1"/>
  <c r="AI65" i="2"/>
  <c r="AP65" i="2"/>
  <c r="AS65" i="2" s="1"/>
  <c r="AR65" i="2"/>
  <c r="L66" i="2"/>
  <c r="M66" i="2" s="1"/>
  <c r="U66" i="2"/>
  <c r="V66" i="2" s="1"/>
  <c r="AB66" i="2"/>
  <c r="AE66" i="2" s="1"/>
  <c r="AI66" i="2"/>
  <c r="AJ66" i="2" s="1"/>
  <c r="AP66" i="2"/>
  <c r="L67" i="2"/>
  <c r="M67" i="2" s="1"/>
  <c r="U67" i="2"/>
  <c r="V67" i="2" s="1"/>
  <c r="AB67" i="2"/>
  <c r="AE67" i="2" s="1"/>
  <c r="AI67" i="2"/>
  <c r="AJ67" i="2" s="1"/>
  <c r="AM67" i="2"/>
  <c r="AP67" i="2"/>
  <c r="L68" i="2"/>
  <c r="M68" i="2" s="1"/>
  <c r="U68" i="2"/>
  <c r="V68" i="2" s="1"/>
  <c r="AB68" i="2"/>
  <c r="AI68" i="2"/>
  <c r="AJ68" i="2" s="1"/>
  <c r="AP68" i="2"/>
  <c r="AS68" i="2" s="1"/>
  <c r="AR68" i="2"/>
  <c r="AT68" i="2"/>
  <c r="L69" i="2"/>
  <c r="M69" i="2" s="1"/>
  <c r="U69" i="2"/>
  <c r="AB69" i="2"/>
  <c r="AI69" i="2"/>
  <c r="AP69" i="2"/>
  <c r="AS69" i="2" s="1"/>
  <c r="AR69" i="2"/>
  <c r="AT69" i="2"/>
  <c r="L70" i="2"/>
  <c r="M70" i="2" s="1"/>
  <c r="U70" i="2"/>
  <c r="AB70" i="2"/>
  <c r="AI70" i="2"/>
  <c r="AJ70" i="2" s="1"/>
  <c r="AP70" i="2"/>
  <c r="AS70" i="2" s="1"/>
  <c r="AT70" i="2"/>
  <c r="L71" i="2"/>
  <c r="M71" i="2" s="1"/>
  <c r="U71" i="2"/>
  <c r="AB71" i="2"/>
  <c r="AI71" i="2"/>
  <c r="AJ71" i="2" s="1"/>
  <c r="AM71" i="2"/>
  <c r="AP71" i="2"/>
  <c r="AT71" i="2" s="1"/>
  <c r="L72" i="2"/>
  <c r="M72" i="2" s="1"/>
  <c r="U72" i="2"/>
  <c r="AB72" i="2"/>
  <c r="AI72" i="2"/>
  <c r="AJ72" i="2" s="1"/>
  <c r="AP72" i="2"/>
  <c r="AS72" i="2" s="1"/>
  <c r="L73" i="2"/>
  <c r="M73" i="2" s="1"/>
  <c r="U73" i="2"/>
  <c r="AB73" i="2"/>
  <c r="AI73" i="2"/>
  <c r="AJ73" i="2" s="1"/>
  <c r="AP73" i="2"/>
  <c r="AS73" i="2" s="1"/>
  <c r="L74" i="2"/>
  <c r="M74" i="2" s="1"/>
  <c r="U74" i="2"/>
  <c r="AB74" i="2"/>
  <c r="AI74" i="2"/>
  <c r="AJ74" i="2" s="1"/>
  <c r="AP74" i="2"/>
  <c r="AS74" i="2" s="1"/>
  <c r="L75" i="2"/>
  <c r="M75" i="2" s="1"/>
  <c r="U75" i="2"/>
  <c r="W75" i="2" s="1"/>
  <c r="AB75" i="2"/>
  <c r="AC75" i="2" s="1"/>
  <c r="AI75" i="2"/>
  <c r="AM75" i="2" s="1"/>
  <c r="AP75" i="2"/>
  <c r="AT75" i="2" s="1"/>
  <c r="L76" i="2"/>
  <c r="M76" i="2"/>
  <c r="U76" i="2"/>
  <c r="W76" i="2"/>
  <c r="AB76" i="2"/>
  <c r="AC76" i="2" s="1"/>
  <c r="AI76" i="2"/>
  <c r="AM76" i="2" s="1"/>
  <c r="AP76" i="2"/>
  <c r="AQ76" i="2"/>
  <c r="AR76" i="2"/>
  <c r="AS76" i="2"/>
  <c r="AT76" i="2"/>
  <c r="L77" i="2"/>
  <c r="M77" i="2" s="1"/>
  <c r="U77" i="2"/>
  <c r="W77" i="2" s="1"/>
  <c r="AB77" i="2"/>
  <c r="AI77" i="2"/>
  <c r="AJ77" i="2" s="1"/>
  <c r="AP77" i="2"/>
  <c r="AS77" i="2" s="1"/>
  <c r="L78" i="2"/>
  <c r="M78" i="2" s="1"/>
  <c r="U78" i="2"/>
  <c r="AB78" i="2"/>
  <c r="AF78" i="2"/>
  <c r="AI78" i="2"/>
  <c r="AK78" i="2" s="1"/>
  <c r="AP78" i="2"/>
  <c r="AR78" i="2" s="1"/>
  <c r="AQ78" i="2"/>
  <c r="AS78" i="2"/>
  <c r="AT78" i="2"/>
  <c r="L79" i="2"/>
  <c r="M79" i="2" s="1"/>
  <c r="U79" i="2"/>
  <c r="W79" i="2" s="1"/>
  <c r="X79" i="2"/>
  <c r="Y79" i="2"/>
  <c r="AB79" i="2"/>
  <c r="AC79" i="2" s="1"/>
  <c r="AD79" i="2"/>
  <c r="AF79" i="2"/>
  <c r="AI79" i="2"/>
  <c r="AK79" i="2" s="1"/>
  <c r="AP79" i="2"/>
  <c r="AT79" i="2"/>
  <c r="L80" i="2"/>
  <c r="U80" i="2"/>
  <c r="W80" i="2" s="1"/>
  <c r="AB80" i="2"/>
  <c r="AD80" i="2" s="1"/>
  <c r="AC80" i="2"/>
  <c r="AE80" i="2"/>
  <c r="AF80" i="2"/>
  <c r="AI80" i="2"/>
  <c r="AP80" i="2"/>
  <c r="AQ80" i="2" s="1"/>
  <c r="AR80" i="2"/>
  <c r="AT80" i="2"/>
  <c r="L81" i="2"/>
  <c r="U81" i="2"/>
  <c r="AB81" i="2"/>
  <c r="AD81" i="2" s="1"/>
  <c r="AI81" i="2"/>
  <c r="AK81" i="2" s="1"/>
  <c r="AJ81" i="2"/>
  <c r="AM81" i="2"/>
  <c r="AP81" i="2"/>
  <c r="AR81" i="2" s="1"/>
  <c r="AQ81" i="2"/>
  <c r="AS81" i="2"/>
  <c r="AT81" i="2"/>
  <c r="L82" i="2"/>
  <c r="M82" i="2" s="1"/>
  <c r="U82" i="2"/>
  <c r="W82" i="2" s="1"/>
  <c r="X82" i="2"/>
  <c r="AB82" i="2"/>
  <c r="AF82" i="2" s="1"/>
  <c r="AI82" i="2"/>
  <c r="AP82" i="2"/>
  <c r="AS82" i="2"/>
  <c r="AT82" i="2"/>
  <c r="L83" i="2"/>
  <c r="M83" i="2" s="1"/>
  <c r="U83" i="2"/>
  <c r="W83" i="2" s="1"/>
  <c r="X83" i="2"/>
  <c r="Y83" i="2"/>
  <c r="AB83" i="2"/>
  <c r="AF83" i="2" s="1"/>
  <c r="AI83" i="2"/>
  <c r="AK83" i="2" s="1"/>
  <c r="AP83" i="2"/>
  <c r="AR83" i="2" s="1"/>
  <c r="L84" i="2"/>
  <c r="U84" i="2"/>
  <c r="W84" i="2" s="1"/>
  <c r="AB84" i="2"/>
  <c r="AC84" i="2" s="1"/>
  <c r="AI84" i="2"/>
  <c r="AK84" i="2" s="1"/>
  <c r="AP84" i="2"/>
  <c r="AT84" i="2" s="1"/>
  <c r="L85" i="2"/>
  <c r="U85" i="2"/>
  <c r="AB85" i="2"/>
  <c r="AD85" i="2" s="1"/>
  <c r="AF85" i="2"/>
  <c r="AI85" i="2"/>
  <c r="AK85" i="2" s="1"/>
  <c r="AJ85" i="2"/>
  <c r="AM85" i="2"/>
  <c r="AP85" i="2"/>
  <c r="AS85" i="2"/>
  <c r="AT85" i="2"/>
  <c r="L86" i="2"/>
  <c r="M86" i="2" s="1"/>
  <c r="U86" i="2"/>
  <c r="X86" i="2"/>
  <c r="AB86" i="2"/>
  <c r="AF86" i="2" s="1"/>
  <c r="AI86" i="2"/>
  <c r="AK86" i="2" s="1"/>
  <c r="AM86" i="2"/>
  <c r="AP86" i="2"/>
  <c r="AS86" i="2" s="1"/>
  <c r="L87" i="2"/>
  <c r="M87" i="2" s="1"/>
  <c r="U87" i="2"/>
  <c r="W87" i="2" s="1"/>
  <c r="X87" i="2"/>
  <c r="Y87" i="2"/>
  <c r="AB87" i="2"/>
  <c r="AF87" i="2" s="1"/>
  <c r="AI87" i="2"/>
  <c r="AK87" i="2" s="1"/>
  <c r="AP87" i="2"/>
  <c r="AT87" i="2" s="1"/>
  <c r="L88" i="2"/>
  <c r="U88" i="2"/>
  <c r="W88" i="2" s="1"/>
  <c r="AB88" i="2"/>
  <c r="AC88" i="2"/>
  <c r="AF88" i="2"/>
  <c r="AI88" i="2"/>
  <c r="AP88" i="2"/>
  <c r="AT88" i="2"/>
  <c r="L89" i="2"/>
  <c r="U89" i="2"/>
  <c r="AB89" i="2"/>
  <c r="AC89" i="2" s="1"/>
  <c r="AD89" i="2"/>
  <c r="AF89" i="2"/>
  <c r="AI89" i="2"/>
  <c r="AP89" i="2"/>
  <c r="AQ89" i="2" s="1"/>
  <c r="AS89" i="2"/>
  <c r="L90" i="2"/>
  <c r="U90" i="2"/>
  <c r="W90" i="2" s="1"/>
  <c r="V90" i="2"/>
  <c r="AB90" i="2"/>
  <c r="AC90" i="2" s="1"/>
  <c r="AI90" i="2"/>
  <c r="AK90" i="2" s="1"/>
  <c r="AM90" i="2"/>
  <c r="AP90" i="2"/>
  <c r="AR90" i="2" s="1"/>
  <c r="L91" i="2"/>
  <c r="U91" i="2"/>
  <c r="AB91" i="2"/>
  <c r="AD91" i="2" s="1"/>
  <c r="AI91" i="2"/>
  <c r="AJ91" i="2" s="1"/>
  <c r="AP91" i="2"/>
  <c r="AQ91" i="2" s="1"/>
  <c r="AS91" i="2"/>
  <c r="AT91" i="2"/>
  <c r="L92" i="2"/>
  <c r="U92" i="2"/>
  <c r="V92" i="2" s="1"/>
  <c r="AB92" i="2"/>
  <c r="AC92" i="2" s="1"/>
  <c r="AI92" i="2"/>
  <c r="AJ92" i="2" s="1"/>
  <c r="AP92" i="2"/>
  <c r="AQ92" i="2" s="1"/>
  <c r="L93" i="2"/>
  <c r="U93" i="2"/>
  <c r="V93" i="2" s="1"/>
  <c r="AB93" i="2"/>
  <c r="AC93" i="2" s="1"/>
  <c r="AE93" i="2"/>
  <c r="AF93" i="2"/>
  <c r="AI93" i="2"/>
  <c r="AJ93" i="2" s="1"/>
  <c r="AP93" i="2"/>
  <c r="AQ93" i="2" s="1"/>
  <c r="L94" i="2"/>
  <c r="U94" i="2"/>
  <c r="V94" i="2" s="1"/>
  <c r="AB94" i="2"/>
  <c r="AC94" i="2" s="1"/>
  <c r="AE94" i="2"/>
  <c r="AF94" i="2"/>
  <c r="AI94" i="2"/>
  <c r="AJ94" i="2" s="1"/>
  <c r="AP94" i="2"/>
  <c r="AQ94" i="2" s="1"/>
  <c r="AS94" i="2"/>
  <c r="L95" i="2"/>
  <c r="M95" i="2" s="1"/>
  <c r="U95" i="2"/>
  <c r="X95" i="2" s="1"/>
  <c r="AB95" i="2"/>
  <c r="AC95" i="2" s="1"/>
  <c r="AI95" i="2"/>
  <c r="AP95" i="2"/>
  <c r="AQ95" i="2" s="1"/>
  <c r="AR95" i="2"/>
  <c r="AU95" i="2" s="1"/>
  <c r="S95" i="2" s="1"/>
  <c r="AS95" i="2"/>
  <c r="AT95" i="2"/>
  <c r="L96" i="2"/>
  <c r="M96" i="2"/>
  <c r="U96" i="2"/>
  <c r="X96" i="2" s="1"/>
  <c r="AB96" i="2"/>
  <c r="AC96" i="2" s="1"/>
  <c r="AI96" i="2"/>
  <c r="AP96" i="2"/>
  <c r="AQ96" i="2" s="1"/>
  <c r="L97" i="2"/>
  <c r="M97" i="2" s="1"/>
  <c r="U97" i="2"/>
  <c r="X97" i="2" s="1"/>
  <c r="W97" i="2"/>
  <c r="AB97" i="2"/>
  <c r="AC97" i="2" s="1"/>
  <c r="AI97" i="2"/>
  <c r="AL97" i="2" s="1"/>
  <c r="AP97" i="2"/>
  <c r="L98" i="2"/>
  <c r="M98" i="2" s="1"/>
  <c r="U98" i="2"/>
  <c r="X98" i="2" s="1"/>
  <c r="W98" i="2"/>
  <c r="AB98" i="2"/>
  <c r="AC98" i="2" s="1"/>
  <c r="AE98" i="2"/>
  <c r="AI98" i="2"/>
  <c r="AL98" i="2" s="1"/>
  <c r="AP98" i="2"/>
  <c r="AQ98" i="2" s="1"/>
  <c r="L99" i="2"/>
  <c r="U99" i="2"/>
  <c r="AB99" i="2"/>
  <c r="AC99" i="2" s="1"/>
  <c r="AI99" i="2"/>
  <c r="AL99" i="2" s="1"/>
  <c r="AP99" i="2"/>
  <c r="L100" i="2"/>
  <c r="M100" i="2" s="1"/>
  <c r="U100" i="2"/>
  <c r="X100" i="2" s="1"/>
  <c r="AB100" i="2"/>
  <c r="AC100" i="2" s="1"/>
  <c r="AI100" i="2"/>
  <c r="AL100" i="2" s="1"/>
  <c r="AP100" i="2"/>
  <c r="AQ100" i="2" s="1"/>
  <c r="L101" i="2"/>
  <c r="U101" i="2"/>
  <c r="X101" i="2" s="1"/>
  <c r="V101" i="2"/>
  <c r="AB101" i="2"/>
  <c r="AC101" i="2" s="1"/>
  <c r="AI101" i="2"/>
  <c r="AL101" i="2" s="1"/>
  <c r="AP101" i="2"/>
  <c r="AQ101" i="2" s="1"/>
  <c r="L102" i="2"/>
  <c r="U102" i="2"/>
  <c r="AB102" i="2"/>
  <c r="AC102" i="2" s="1"/>
  <c r="AF102" i="2"/>
  <c r="AI102" i="2"/>
  <c r="AL102" i="2" s="1"/>
  <c r="AJ102" i="2"/>
  <c r="AP102" i="2"/>
  <c r="AQ102" i="2" s="1"/>
  <c r="L103" i="2"/>
  <c r="U103" i="2"/>
  <c r="X103" i="2" s="1"/>
  <c r="AB103" i="2"/>
  <c r="AC103" i="2" s="1"/>
  <c r="AI103" i="2"/>
  <c r="AL103" i="2" s="1"/>
  <c r="AP103" i="2"/>
  <c r="AQ103" i="2" s="1"/>
  <c r="L104" i="2"/>
  <c r="U104" i="2"/>
  <c r="X104" i="2" s="1"/>
  <c r="AB104" i="2"/>
  <c r="AI104" i="2"/>
  <c r="AL104" i="2" s="1"/>
  <c r="AP104" i="2"/>
  <c r="L105" i="2"/>
  <c r="M105" i="2" s="1"/>
  <c r="U105" i="2"/>
  <c r="AB105" i="2"/>
  <c r="AC105" i="2" s="1"/>
  <c r="AI105" i="2"/>
  <c r="AL105" i="2" s="1"/>
  <c r="AP105" i="2"/>
  <c r="AQ105" i="2" s="1"/>
  <c r="L106" i="2"/>
  <c r="M106" i="2" s="1"/>
  <c r="U106" i="2"/>
  <c r="X106" i="2" s="1"/>
  <c r="W106" i="2"/>
  <c r="Y106" i="2"/>
  <c r="AB106" i="2"/>
  <c r="AI106" i="2"/>
  <c r="AP106" i="2"/>
  <c r="AQ106" i="2" s="1"/>
  <c r="L107" i="2"/>
  <c r="U107" i="2"/>
  <c r="X107" i="2" s="1"/>
  <c r="AB107" i="2"/>
  <c r="AI107" i="2"/>
  <c r="AL107" i="2" s="1"/>
  <c r="AP107" i="2"/>
  <c r="AQ107" i="2" s="1"/>
  <c r="AS107" i="2"/>
  <c r="L108" i="2"/>
  <c r="M108" i="2" s="1"/>
  <c r="U108" i="2"/>
  <c r="AB108" i="2"/>
  <c r="AC108" i="2" s="1"/>
  <c r="AF108" i="2"/>
  <c r="AI108" i="2"/>
  <c r="AL108" i="2" s="1"/>
  <c r="AM108" i="2"/>
  <c r="AP108" i="2"/>
  <c r="AQ108" i="2" s="1"/>
  <c r="AS108" i="2"/>
  <c r="L109" i="2"/>
  <c r="M109" i="2" s="1"/>
  <c r="U109" i="2"/>
  <c r="X109" i="2" s="1"/>
  <c r="Y109" i="2"/>
  <c r="AB109" i="2"/>
  <c r="AI109" i="2"/>
  <c r="AP109" i="2"/>
  <c r="AQ109" i="2" s="1"/>
  <c r="AT109" i="2"/>
  <c r="L110" i="2"/>
  <c r="U110" i="2"/>
  <c r="X110" i="2" s="1"/>
  <c r="AB110" i="2"/>
  <c r="AC110" i="2" s="1"/>
  <c r="AI110" i="2"/>
  <c r="AL110" i="2" s="1"/>
  <c r="AP110" i="2"/>
  <c r="L111" i="2"/>
  <c r="U111" i="2"/>
  <c r="X111" i="2" s="1"/>
  <c r="AB111" i="2"/>
  <c r="AC111" i="2" s="1"/>
  <c r="AI111" i="2"/>
  <c r="AP111" i="2"/>
  <c r="AQ111" i="2" s="1"/>
  <c r="L112" i="2"/>
  <c r="M112" i="2"/>
  <c r="U112" i="2"/>
  <c r="AB112" i="2"/>
  <c r="AC112" i="2" s="1"/>
  <c r="AI112" i="2"/>
  <c r="AP112" i="2"/>
  <c r="AQ112" i="2" s="1"/>
  <c r="AT112" i="2"/>
  <c r="L113" i="2"/>
  <c r="M113" i="2" s="1"/>
  <c r="U113" i="2"/>
  <c r="X113" i="2" s="1"/>
  <c r="AB113" i="2"/>
  <c r="AD113" i="2" s="1"/>
  <c r="AI113" i="2"/>
  <c r="AJ113" i="2" s="1"/>
  <c r="AP113" i="2"/>
  <c r="AT113" i="2" s="1"/>
  <c r="L114" i="2"/>
  <c r="M114" i="2" s="1"/>
  <c r="U114" i="2"/>
  <c r="X114" i="2" s="1"/>
  <c r="Y114" i="2"/>
  <c r="AB114" i="2"/>
  <c r="AC114" i="2" s="1"/>
  <c r="AE114" i="2"/>
  <c r="AI114" i="2"/>
  <c r="AL114" i="2" s="1"/>
  <c r="AK114" i="2"/>
  <c r="AP114" i="2"/>
  <c r="AR114" i="2" s="1"/>
  <c r="L115" i="2"/>
  <c r="U115" i="2"/>
  <c r="Y115" i="2" s="1"/>
  <c r="AB115" i="2"/>
  <c r="AC115" i="2" s="1"/>
  <c r="AI115" i="2"/>
  <c r="AL115" i="2" s="1"/>
  <c r="AP115" i="2"/>
  <c r="L116" i="2"/>
  <c r="M116" i="2" s="1"/>
  <c r="U116" i="2"/>
  <c r="V116" i="2" s="1"/>
  <c r="AB116" i="2"/>
  <c r="AF116" i="2" s="1"/>
  <c r="AI116" i="2"/>
  <c r="AM116" i="2" s="1"/>
  <c r="AP116" i="2"/>
  <c r="AQ116" i="2" s="1"/>
  <c r="AS116" i="2"/>
  <c r="L117" i="2"/>
  <c r="U117" i="2"/>
  <c r="X117" i="2" s="1"/>
  <c r="V117" i="2"/>
  <c r="Y117" i="2"/>
  <c r="AB117" i="2"/>
  <c r="AD117" i="2"/>
  <c r="AI117" i="2"/>
  <c r="AJ117" i="2" s="1"/>
  <c r="AP117" i="2"/>
  <c r="AT117" i="2" s="1"/>
  <c r="L118" i="2"/>
  <c r="U118" i="2"/>
  <c r="AB118" i="2"/>
  <c r="AC118" i="2" s="1"/>
  <c r="AD118" i="2"/>
  <c r="AG118" i="2" s="1"/>
  <c r="Q118" i="2" s="1"/>
  <c r="AE118" i="2"/>
  <c r="AF118" i="2"/>
  <c r="AI118" i="2"/>
  <c r="AL118" i="2" s="1"/>
  <c r="AJ118" i="2"/>
  <c r="AK118" i="2"/>
  <c r="AM118" i="2"/>
  <c r="AP118" i="2"/>
  <c r="AR118" i="2"/>
  <c r="AS118" i="2"/>
  <c r="L119" i="2"/>
  <c r="U119" i="2"/>
  <c r="W119" i="2" s="1"/>
  <c r="AB119" i="2"/>
  <c r="AF119" i="2" s="1"/>
  <c r="AI119" i="2"/>
  <c r="AK119" i="2" s="1"/>
  <c r="AP119" i="2"/>
  <c r="AT119" i="2" s="1"/>
  <c r="L120" i="2"/>
  <c r="U120" i="2"/>
  <c r="W120" i="2" s="1"/>
  <c r="V120" i="2"/>
  <c r="X120" i="2"/>
  <c r="AB120" i="2"/>
  <c r="AE120" i="2" s="1"/>
  <c r="AF120" i="2"/>
  <c r="AI120" i="2"/>
  <c r="AP120" i="2"/>
  <c r="AT120" i="2" s="1"/>
  <c r="L121" i="2"/>
  <c r="M121" i="2" s="1"/>
  <c r="U121" i="2"/>
  <c r="W121" i="2" s="1"/>
  <c r="V121" i="2"/>
  <c r="Y121" i="2"/>
  <c r="AB121" i="2"/>
  <c r="AD121" i="2" s="1"/>
  <c r="AC121" i="2"/>
  <c r="AF121" i="2"/>
  <c r="AI121" i="2"/>
  <c r="AK121" i="2" s="1"/>
  <c r="AP121" i="2"/>
  <c r="AQ121" i="2" s="1"/>
  <c r="AT121" i="2"/>
  <c r="L122" i="2"/>
  <c r="M122" i="2" s="1"/>
  <c r="U122" i="2"/>
  <c r="W122" i="2" s="1"/>
  <c r="AB122" i="2"/>
  <c r="AC122" i="2" s="1"/>
  <c r="AF122" i="2"/>
  <c r="AI122" i="2"/>
  <c r="AK122" i="2" s="1"/>
  <c r="AP122" i="2"/>
  <c r="AR122" i="2" s="1"/>
  <c r="AS122" i="2"/>
  <c r="L123" i="2"/>
  <c r="U123" i="2"/>
  <c r="W123" i="2" s="1"/>
  <c r="AB123" i="2"/>
  <c r="AF123" i="2" s="1"/>
  <c r="AI123" i="2"/>
  <c r="AK123" i="2" s="1"/>
  <c r="AP123" i="2"/>
  <c r="AT123" i="2" s="1"/>
  <c r="L124" i="2"/>
  <c r="U124" i="2"/>
  <c r="W124" i="2" s="1"/>
  <c r="V124" i="2"/>
  <c r="X124" i="2"/>
  <c r="AB124" i="2"/>
  <c r="AE124" i="2" s="1"/>
  <c r="AF124" i="2"/>
  <c r="AI124" i="2"/>
  <c r="AP124" i="2"/>
  <c r="AT124" i="2" s="1"/>
  <c r="L125" i="2"/>
  <c r="M125" i="2" s="1"/>
  <c r="U125" i="2"/>
  <c r="W125" i="2" s="1"/>
  <c r="V125" i="2"/>
  <c r="Y125" i="2"/>
  <c r="AB125" i="2"/>
  <c r="AD125" i="2" s="1"/>
  <c r="AC125" i="2"/>
  <c r="AF125" i="2"/>
  <c r="AI125" i="2"/>
  <c r="AK125" i="2" s="1"/>
  <c r="AP125" i="2"/>
  <c r="AQ125" i="2" s="1"/>
  <c r="AT125" i="2"/>
  <c r="L126" i="2"/>
  <c r="M126" i="2" s="1"/>
  <c r="U126" i="2"/>
  <c r="W126" i="2" s="1"/>
  <c r="AB126" i="2"/>
  <c r="AC126" i="2" s="1"/>
  <c r="AF126" i="2"/>
  <c r="AI126" i="2"/>
  <c r="AK126" i="2" s="1"/>
  <c r="AP126" i="2"/>
  <c r="AR126" i="2" s="1"/>
  <c r="AS126" i="2"/>
  <c r="L127" i="2"/>
  <c r="U127" i="2"/>
  <c r="W127" i="2" s="1"/>
  <c r="AB127" i="2"/>
  <c r="AF127" i="2" s="1"/>
  <c r="AI127" i="2"/>
  <c r="AK127" i="2" s="1"/>
  <c r="AP127" i="2"/>
  <c r="AT127" i="2" s="1"/>
  <c r="L128" i="2"/>
  <c r="U128" i="2"/>
  <c r="W128" i="2" s="1"/>
  <c r="V128" i="2"/>
  <c r="X128" i="2"/>
  <c r="AB128" i="2"/>
  <c r="AE128" i="2" s="1"/>
  <c r="AF128" i="2"/>
  <c r="AI128" i="2"/>
  <c r="AP128" i="2"/>
  <c r="AT128" i="2" s="1"/>
  <c r="L129" i="2"/>
  <c r="M129" i="2" s="1"/>
  <c r="U129" i="2"/>
  <c r="W129" i="2" s="1"/>
  <c r="V129" i="2"/>
  <c r="Y129" i="2"/>
  <c r="AB129" i="2"/>
  <c r="AD129" i="2" s="1"/>
  <c r="AC129" i="2"/>
  <c r="AE129" i="2"/>
  <c r="AF129" i="2"/>
  <c r="AI129" i="2"/>
  <c r="AK129" i="2" s="1"/>
  <c r="AP129" i="2"/>
  <c r="AQ129" i="2" s="1"/>
  <c r="AT129" i="2"/>
  <c r="L130" i="2"/>
  <c r="M130" i="2" s="1"/>
  <c r="U130" i="2"/>
  <c r="W130" i="2" s="1"/>
  <c r="AB130" i="2"/>
  <c r="AC130" i="2" s="1"/>
  <c r="AF130" i="2"/>
  <c r="AI130" i="2"/>
  <c r="AK130" i="2" s="1"/>
  <c r="AP130" i="2"/>
  <c r="AR130" i="2" s="1"/>
  <c r="AS130" i="2"/>
  <c r="L131" i="2"/>
  <c r="U131" i="2"/>
  <c r="W131" i="2" s="1"/>
  <c r="AB131" i="2"/>
  <c r="AD131" i="2" s="1"/>
  <c r="AI131" i="2"/>
  <c r="AK131" i="2" s="1"/>
  <c r="AP131" i="2"/>
  <c r="AR131" i="2" s="1"/>
  <c r="L132" i="2"/>
  <c r="U132" i="2"/>
  <c r="W132" i="2" s="1"/>
  <c r="AB132" i="2"/>
  <c r="AD132" i="2" s="1"/>
  <c r="AF132" i="2"/>
  <c r="AI132" i="2"/>
  <c r="AK132" i="2" s="1"/>
  <c r="AJ132" i="2"/>
  <c r="AL132" i="2"/>
  <c r="AM132" i="2"/>
  <c r="AP132" i="2"/>
  <c r="L133" i="2"/>
  <c r="U133" i="2"/>
  <c r="AB133" i="2"/>
  <c r="AE133" i="2" s="1"/>
  <c r="AF133" i="2"/>
  <c r="AI133" i="2"/>
  <c r="AJ133" i="2"/>
  <c r="AK133" i="2"/>
  <c r="AL133" i="2"/>
  <c r="AM133" i="2"/>
  <c r="AP133" i="2"/>
  <c r="AS133" i="2" s="1"/>
  <c r="L134" i="2"/>
  <c r="M134" i="2" s="1"/>
  <c r="U134" i="2"/>
  <c r="W134" i="2" s="1"/>
  <c r="X134" i="2"/>
  <c r="AB134" i="2"/>
  <c r="AE134" i="2" s="1"/>
  <c r="AI134" i="2"/>
  <c r="AM134" i="2"/>
  <c r="AP134" i="2"/>
  <c r="AS134" i="2" s="1"/>
  <c r="AT134" i="2"/>
  <c r="L135" i="2"/>
  <c r="M135" i="2"/>
  <c r="U135" i="2"/>
  <c r="W135" i="2" s="1"/>
  <c r="V135" i="2"/>
  <c r="Y135" i="2"/>
  <c r="AB135" i="2"/>
  <c r="AE135" i="2" s="1"/>
  <c r="AI135" i="2"/>
  <c r="AM135" i="2" s="1"/>
  <c r="AP135" i="2"/>
  <c r="AS135" i="2" s="1"/>
  <c r="AT135" i="2"/>
  <c r="L136" i="2"/>
  <c r="M136" i="2"/>
  <c r="U136" i="2"/>
  <c r="W136" i="2" s="1"/>
  <c r="V136" i="2"/>
  <c r="X136" i="2"/>
  <c r="Y136" i="2"/>
  <c r="AB136" i="2"/>
  <c r="AE136" i="2" s="1"/>
  <c r="AI136" i="2"/>
  <c r="AM136" i="2" s="1"/>
  <c r="AP136" i="2"/>
  <c r="AS136" i="2" s="1"/>
  <c r="L137" i="2"/>
  <c r="M137" i="2"/>
  <c r="U137" i="2"/>
  <c r="W137" i="2" s="1"/>
  <c r="X137" i="2"/>
  <c r="AB137" i="2"/>
  <c r="AF137" i="2" s="1"/>
  <c r="AI137" i="2"/>
  <c r="AJ137" i="2"/>
  <c r="AK137" i="2"/>
  <c r="AL137" i="2"/>
  <c r="AM137" i="2"/>
  <c r="AP137" i="2"/>
  <c r="AT137" i="2" s="1"/>
  <c r="L138" i="2"/>
  <c r="M138" i="2" s="1"/>
  <c r="U138" i="2"/>
  <c r="W138" i="2" s="1"/>
  <c r="X138" i="2"/>
  <c r="AB138" i="2"/>
  <c r="AF138" i="2" s="1"/>
  <c r="AI138" i="2"/>
  <c r="AM138" i="2"/>
  <c r="AP138" i="2"/>
  <c r="AT138" i="2"/>
  <c r="L139" i="2"/>
  <c r="M139" i="2"/>
  <c r="U139" i="2"/>
  <c r="W139" i="2" s="1"/>
  <c r="V139" i="2"/>
  <c r="Y139" i="2"/>
  <c r="AB139" i="2"/>
  <c r="AF139" i="2" s="1"/>
  <c r="AI139" i="2"/>
  <c r="AL139" i="2" s="1"/>
  <c r="AK139" i="2"/>
  <c r="AM139" i="2"/>
  <c r="AP139" i="2"/>
  <c r="AT139" i="2" s="1"/>
  <c r="L140" i="2"/>
  <c r="M140" i="2" s="1"/>
  <c r="U140" i="2"/>
  <c r="W140" i="2" s="1"/>
  <c r="V140" i="2"/>
  <c r="Y140" i="2"/>
  <c r="AB140" i="2"/>
  <c r="AF140" i="2" s="1"/>
  <c r="AI140" i="2"/>
  <c r="AM140" i="2" s="1"/>
  <c r="AP140" i="2"/>
  <c r="AT140" i="2" s="1"/>
  <c r="L141" i="2"/>
  <c r="M141" i="2"/>
  <c r="U141" i="2"/>
  <c r="W141" i="2" s="1"/>
  <c r="AB141" i="2"/>
  <c r="AF141" i="2" s="1"/>
  <c r="AI141" i="2"/>
  <c r="AK141" i="2" s="1"/>
  <c r="AJ141" i="2"/>
  <c r="AL141" i="2"/>
  <c r="AM141" i="2"/>
  <c r="AP141" i="2"/>
  <c r="AT141" i="2" s="1"/>
  <c r="L142" i="2"/>
  <c r="M142" i="2" s="1"/>
  <c r="U142" i="2"/>
  <c r="W142" i="2" s="1"/>
  <c r="AB142" i="2"/>
  <c r="AF142" i="2" s="1"/>
  <c r="AI142" i="2"/>
  <c r="AM142" i="2"/>
  <c r="AP142" i="2"/>
  <c r="AT142" i="2"/>
  <c r="L143" i="2"/>
  <c r="M143" i="2"/>
  <c r="U143" i="2"/>
  <c r="W143" i="2" s="1"/>
  <c r="V143" i="2"/>
  <c r="X143" i="2"/>
  <c r="Y143" i="2"/>
  <c r="AB143" i="2"/>
  <c r="AF143" i="2" s="1"/>
  <c r="AI143" i="2"/>
  <c r="AJ143" i="2" s="1"/>
  <c r="AM143" i="2"/>
  <c r="AP143" i="2"/>
  <c r="AT143" i="2" s="1"/>
  <c r="L144" i="2"/>
  <c r="M144" i="2" s="1"/>
  <c r="U144" i="2"/>
  <c r="Y144" i="2"/>
  <c r="AB144" i="2"/>
  <c r="AF144" i="2" s="1"/>
  <c r="AC144" i="2"/>
  <c r="AI144" i="2"/>
  <c r="AM144" i="2"/>
  <c r="AP144" i="2"/>
  <c r="AT144" i="2" s="1"/>
  <c r="AQ144" i="2"/>
  <c r="L145" i="2"/>
  <c r="M145" i="2"/>
  <c r="U145" i="2"/>
  <c r="W145" i="2" s="1"/>
  <c r="V145" i="2"/>
  <c r="Y145" i="2"/>
  <c r="AB145" i="2"/>
  <c r="AF145" i="2" s="1"/>
  <c r="AI145" i="2"/>
  <c r="AM145" i="2" s="1"/>
  <c r="AP145" i="2"/>
  <c r="AQ145" i="2" s="1"/>
  <c r="L146" i="2"/>
  <c r="M146" i="2" s="1"/>
  <c r="U146" i="2"/>
  <c r="Y146" i="2" s="1"/>
  <c r="AB146" i="2"/>
  <c r="AC146" i="2" s="1"/>
  <c r="AI146" i="2"/>
  <c r="AL146" i="2" s="1"/>
  <c r="AK146" i="2"/>
  <c r="AM146" i="2"/>
  <c r="AP146" i="2"/>
  <c r="AQ146" i="2" s="1"/>
  <c r="AT146" i="2"/>
  <c r="L147" i="2"/>
  <c r="M147" i="2" s="1"/>
  <c r="U147" i="2"/>
  <c r="AB147" i="2"/>
  <c r="AF147" i="2" s="1"/>
  <c r="AC147" i="2"/>
  <c r="AI147" i="2"/>
  <c r="AP147" i="2"/>
  <c r="AR147" i="2" s="1"/>
  <c r="L148" i="2"/>
  <c r="M148" i="2" s="1"/>
  <c r="U148" i="2"/>
  <c r="X148" i="2" s="1"/>
  <c r="W148" i="2"/>
  <c r="AB148" i="2"/>
  <c r="AD148" i="2" s="1"/>
  <c r="AI148" i="2"/>
  <c r="AL148" i="2" s="1"/>
  <c r="AK148" i="2"/>
  <c r="AM148" i="2"/>
  <c r="AP148" i="2"/>
  <c r="L149" i="2"/>
  <c r="U149" i="2"/>
  <c r="X149" i="2" s="1"/>
  <c r="AB149" i="2"/>
  <c r="AI149" i="2"/>
  <c r="AP149" i="2"/>
  <c r="AR149" i="2" s="1"/>
  <c r="L150" i="2"/>
  <c r="U150" i="2"/>
  <c r="V150" i="2"/>
  <c r="W150" i="2"/>
  <c r="X150" i="2"/>
  <c r="Y150" i="2"/>
  <c r="AB150" i="2"/>
  <c r="AD150" i="2" s="1"/>
  <c r="AI150" i="2"/>
  <c r="AK150" i="2" s="1"/>
  <c r="AJ150" i="2"/>
  <c r="AM150" i="2"/>
  <c r="AP150" i="2"/>
  <c r="AR150" i="2" s="1"/>
  <c r="L151" i="2"/>
  <c r="U151" i="2"/>
  <c r="X151" i="2" s="1"/>
  <c r="W151" i="2"/>
  <c r="Y151" i="2"/>
  <c r="AB151" i="2"/>
  <c r="AD151" i="2" s="1"/>
  <c r="AI151" i="2"/>
  <c r="AK151" i="2" s="1"/>
  <c r="AP151" i="2"/>
  <c r="AR151" i="2" s="1"/>
  <c r="L152" i="2"/>
  <c r="U152" i="2"/>
  <c r="V152" i="2"/>
  <c r="W152" i="2"/>
  <c r="X152" i="2"/>
  <c r="Y152" i="2"/>
  <c r="AB152" i="2"/>
  <c r="AI152" i="2"/>
  <c r="AK152" i="2" s="1"/>
  <c r="AN152" i="2" s="1"/>
  <c r="R152" i="2" s="1"/>
  <c r="AJ152" i="2"/>
  <c r="AL152" i="2"/>
  <c r="AM152" i="2"/>
  <c r="AP152" i="2"/>
  <c r="AR152" i="2" s="1"/>
  <c r="AQ152" i="2"/>
  <c r="AS152" i="2"/>
  <c r="AT152" i="2"/>
  <c r="L153" i="2"/>
  <c r="U153" i="2"/>
  <c r="AB153" i="2"/>
  <c r="AE153" i="2" s="1"/>
  <c r="AD153" i="2"/>
  <c r="AF153" i="2"/>
  <c r="AI153" i="2"/>
  <c r="AL153" i="2" s="1"/>
  <c r="AM153" i="2"/>
  <c r="AP153" i="2"/>
  <c r="AS153" i="2" s="1"/>
  <c r="AR153" i="2"/>
  <c r="L154" i="2"/>
  <c r="U154" i="2"/>
  <c r="AB154" i="2"/>
  <c r="AE154" i="2" s="1"/>
  <c r="AD154" i="2"/>
  <c r="AF154" i="2"/>
  <c r="AI154" i="2"/>
  <c r="AP154" i="2"/>
  <c r="AT154" i="2"/>
  <c r="L155" i="2"/>
  <c r="U155" i="2"/>
  <c r="X155" i="2" s="1"/>
  <c r="AB155" i="2"/>
  <c r="AF155" i="2" s="1"/>
  <c r="AI155" i="2"/>
  <c r="AL155" i="2" s="1"/>
  <c r="AP155" i="2"/>
  <c r="AT155" i="2" s="1"/>
  <c r="L156" i="2"/>
  <c r="U156" i="2"/>
  <c r="X156" i="2" s="1"/>
  <c r="Y156" i="2"/>
  <c r="AB156" i="2"/>
  <c r="AD156" i="2" s="1"/>
  <c r="AC156" i="2"/>
  <c r="AF156" i="2"/>
  <c r="AI156" i="2"/>
  <c r="AL156" i="2" s="1"/>
  <c r="AM156" i="2"/>
  <c r="AP156" i="2"/>
  <c r="AR156" i="2" s="1"/>
  <c r="AQ156" i="2"/>
  <c r="AS156" i="2"/>
  <c r="AT156" i="2"/>
  <c r="L157" i="2"/>
  <c r="U157" i="2"/>
  <c r="Y157" i="2"/>
  <c r="AB157" i="2"/>
  <c r="AE157" i="2" s="1"/>
  <c r="AD157" i="2"/>
  <c r="AF157" i="2"/>
  <c r="AI157" i="2"/>
  <c r="AM157" i="2" s="1"/>
  <c r="AP157" i="2"/>
  <c r="AS157" i="2" s="1"/>
  <c r="AR157" i="2"/>
  <c r="L158" i="2"/>
  <c r="U158" i="2"/>
  <c r="AB158" i="2"/>
  <c r="AD158" i="2"/>
  <c r="AF158" i="2"/>
  <c r="AI158" i="2"/>
  <c r="AP158" i="2"/>
  <c r="AR158" i="2"/>
  <c r="AT158" i="2"/>
  <c r="L159" i="2"/>
  <c r="U159" i="2"/>
  <c r="AB159" i="2"/>
  <c r="AF159" i="2" s="1"/>
  <c r="AI159" i="2"/>
  <c r="AP159" i="2"/>
  <c r="AT159" i="2" s="1"/>
  <c r="L160" i="2"/>
  <c r="U160" i="2"/>
  <c r="X160" i="2" s="1"/>
  <c r="Y160" i="2"/>
  <c r="AB160" i="2"/>
  <c r="AD160" i="2" s="1"/>
  <c r="AC160" i="2"/>
  <c r="AF160" i="2"/>
  <c r="AI160" i="2"/>
  <c r="AL160" i="2" s="1"/>
  <c r="AM160" i="2"/>
  <c r="AP160" i="2"/>
  <c r="AR160" i="2" s="1"/>
  <c r="AQ160" i="2"/>
  <c r="AS160" i="2"/>
  <c r="AT160" i="2"/>
  <c r="L161" i="2"/>
  <c r="U161" i="2"/>
  <c r="Y161" i="2"/>
  <c r="AB161" i="2"/>
  <c r="AE161" i="2" s="1"/>
  <c r="AD161" i="2"/>
  <c r="AF161" i="2"/>
  <c r="AI161" i="2"/>
  <c r="AM161" i="2" s="1"/>
  <c r="AP161" i="2"/>
  <c r="AS161" i="2" s="1"/>
  <c r="AR161" i="2"/>
  <c r="L162" i="2"/>
  <c r="U162" i="2"/>
  <c r="AB162" i="2"/>
  <c r="AD162" i="2"/>
  <c r="AF162" i="2"/>
  <c r="AI162" i="2"/>
  <c r="AP162" i="2"/>
  <c r="AR162" i="2"/>
  <c r="AT162" i="2"/>
  <c r="L163" i="2"/>
  <c r="U163" i="2"/>
  <c r="AB163" i="2"/>
  <c r="AF163" i="2" s="1"/>
  <c r="AI163" i="2"/>
  <c r="AP163" i="2"/>
  <c r="AT163" i="2" s="1"/>
  <c r="L164" i="2"/>
  <c r="U164" i="2"/>
  <c r="X164" i="2" s="1"/>
  <c r="Y164" i="2"/>
  <c r="AB164" i="2"/>
  <c r="AD164" i="2" s="1"/>
  <c r="AC164" i="2"/>
  <c r="AF164" i="2"/>
  <c r="AI164" i="2"/>
  <c r="AL164" i="2" s="1"/>
  <c r="AM164" i="2"/>
  <c r="AP164" i="2"/>
  <c r="AR164" i="2" s="1"/>
  <c r="AQ164" i="2"/>
  <c r="AS164" i="2"/>
  <c r="AT164" i="2"/>
  <c r="L165" i="2"/>
  <c r="U165" i="2"/>
  <c r="X165" i="2" s="1"/>
  <c r="V165" i="2"/>
  <c r="AB165" i="2"/>
  <c r="AE165" i="2" s="1"/>
  <c r="AD165" i="2"/>
  <c r="AF165" i="2"/>
  <c r="AI165" i="2"/>
  <c r="AM165" i="2"/>
  <c r="AP165" i="2"/>
  <c r="AR165" i="2"/>
  <c r="L166" i="2"/>
  <c r="U166" i="2"/>
  <c r="AB166" i="2"/>
  <c r="AC166" i="2" s="1"/>
  <c r="AD166" i="2"/>
  <c r="AI166" i="2"/>
  <c r="AP166" i="2"/>
  <c r="AS166" i="2" s="1"/>
  <c r="L167" i="2"/>
  <c r="U167" i="2"/>
  <c r="AB167" i="2"/>
  <c r="AF167" i="2"/>
  <c r="AI167" i="2"/>
  <c r="AP167" i="2"/>
  <c r="AT167" i="2"/>
  <c r="L168" i="2"/>
  <c r="U168" i="2"/>
  <c r="X168" i="2" s="1"/>
  <c r="Y168" i="2"/>
  <c r="AB168" i="2"/>
  <c r="AC168" i="2"/>
  <c r="AF168" i="2"/>
  <c r="AI168" i="2"/>
  <c r="AL168" i="2" s="1"/>
  <c r="AM168" i="2"/>
  <c r="AP168" i="2"/>
  <c r="AR168" i="2" s="1"/>
  <c r="AQ168" i="2"/>
  <c r="AS168" i="2"/>
  <c r="AT168" i="2"/>
  <c r="L169" i="2"/>
  <c r="U169" i="2"/>
  <c r="X169" i="2" s="1"/>
  <c r="AB169" i="2"/>
  <c r="AE169" i="2" s="1"/>
  <c r="AD169" i="2"/>
  <c r="AF169" i="2"/>
  <c r="AI169" i="2"/>
  <c r="AM169" i="2"/>
  <c r="AP169" i="2"/>
  <c r="AR169" i="2" s="1"/>
  <c r="L170" i="2"/>
  <c r="U170" i="2"/>
  <c r="AB170" i="2"/>
  <c r="AC170" i="2" s="1"/>
  <c r="AI170" i="2"/>
  <c r="AP170" i="2"/>
  <c r="AS170" i="2" s="1"/>
  <c r="AQ170" i="2"/>
  <c r="AR170" i="2"/>
  <c r="AT170" i="2"/>
  <c r="L171" i="2"/>
  <c r="U171" i="2"/>
  <c r="AB171" i="2"/>
  <c r="AF171" i="2"/>
  <c r="AI171" i="2"/>
  <c r="AP171" i="2"/>
  <c r="AT171" i="2"/>
  <c r="L172" i="2"/>
  <c r="U172" i="2"/>
  <c r="X172" i="2" s="1"/>
  <c r="Y172" i="2"/>
  <c r="AB172" i="2"/>
  <c r="AF172" i="2" s="1"/>
  <c r="AC172" i="2"/>
  <c r="AI172" i="2"/>
  <c r="AL172" i="2" s="1"/>
  <c r="AM172" i="2"/>
  <c r="AP172" i="2"/>
  <c r="AR172" i="2" s="1"/>
  <c r="AQ172" i="2"/>
  <c r="AS172" i="2"/>
  <c r="AT172" i="2"/>
  <c r="L173" i="2"/>
  <c r="U173" i="2"/>
  <c r="X173" i="2" s="1"/>
  <c r="V173" i="2"/>
  <c r="Y173" i="2"/>
  <c r="AB173" i="2"/>
  <c r="AE173" i="2" s="1"/>
  <c r="AD173" i="2"/>
  <c r="AF173" i="2"/>
  <c r="AI173" i="2"/>
  <c r="AM173" i="2"/>
  <c r="AP173" i="2"/>
  <c r="AR173" i="2"/>
  <c r="L174" i="2"/>
  <c r="U174" i="2"/>
  <c r="AB174" i="2"/>
  <c r="AC174" i="2" s="1"/>
  <c r="AD174" i="2"/>
  <c r="AE174" i="2"/>
  <c r="AF174" i="2"/>
  <c r="AI174" i="2"/>
  <c r="AP174" i="2"/>
  <c r="AS174" i="2" s="1"/>
  <c r="AQ174" i="2"/>
  <c r="AR174" i="2"/>
  <c r="L175" i="2"/>
  <c r="U175" i="2"/>
  <c r="AB175" i="2"/>
  <c r="AF175" i="2" s="1"/>
  <c r="AI175" i="2"/>
  <c r="AP175" i="2"/>
  <c r="AT175" i="2"/>
  <c r="L176" i="2"/>
  <c r="U176" i="2"/>
  <c r="X176" i="2" s="1"/>
  <c r="Y176" i="2"/>
  <c r="AB176" i="2"/>
  <c r="AC176" i="2" s="1"/>
  <c r="AI176" i="2"/>
  <c r="AM176" i="2" s="1"/>
  <c r="AP176" i="2"/>
  <c r="AS176" i="2" s="1"/>
  <c r="L177" i="2"/>
  <c r="M177" i="2" s="1"/>
  <c r="U177" i="2"/>
  <c r="AB177" i="2"/>
  <c r="AD177" i="2" s="1"/>
  <c r="AF177" i="2"/>
  <c r="AI177" i="2"/>
  <c r="AP177" i="2"/>
  <c r="AS177" i="2" s="1"/>
  <c r="L178" i="2"/>
  <c r="M178" i="2" s="1"/>
  <c r="U178" i="2"/>
  <c r="AB178" i="2"/>
  <c r="AD178" i="2" s="1"/>
  <c r="AF178" i="2"/>
  <c r="AI178" i="2"/>
  <c r="AM178" i="2" s="1"/>
  <c r="AP178" i="2"/>
  <c r="AR178" i="2" s="1"/>
  <c r="AQ178" i="2"/>
  <c r="AS178" i="2"/>
  <c r="AT178" i="2"/>
  <c r="L179" i="2"/>
  <c r="U179" i="2"/>
  <c r="AB179" i="2"/>
  <c r="AF179" i="2" s="1"/>
  <c r="AI179" i="2"/>
  <c r="AM179" i="2" s="1"/>
  <c r="AJ179" i="2"/>
  <c r="AP179" i="2"/>
  <c r="AR179" i="2" s="1"/>
  <c r="L180" i="2"/>
  <c r="M180" i="2" s="1"/>
  <c r="U180" i="2"/>
  <c r="AB180" i="2"/>
  <c r="AF180" i="2" s="1"/>
  <c r="AD180" i="2"/>
  <c r="AI180" i="2"/>
  <c r="AP180" i="2"/>
  <c r="AQ180" i="2"/>
  <c r="AS180" i="2"/>
  <c r="L181" i="2"/>
  <c r="M181" i="2" s="1"/>
  <c r="U181" i="2"/>
  <c r="AB181" i="2"/>
  <c r="AI181" i="2"/>
  <c r="AM181" i="2" s="1"/>
  <c r="AJ181" i="2"/>
  <c r="AP181" i="2"/>
  <c r="AR181" i="2" s="1"/>
  <c r="AQ181" i="2"/>
  <c r="AS181" i="2"/>
  <c r="AT181" i="2"/>
  <c r="L182" i="2"/>
  <c r="M182" i="2" s="1"/>
  <c r="U182" i="2"/>
  <c r="AB182" i="2"/>
  <c r="AI182" i="2"/>
  <c r="AM182" i="2" s="1"/>
  <c r="AP182" i="2"/>
  <c r="AR182" i="2" s="1"/>
  <c r="AQ182" i="2"/>
  <c r="AS182" i="2"/>
  <c r="AT182" i="2"/>
  <c r="L183" i="2"/>
  <c r="U183" i="2"/>
  <c r="AB183" i="2"/>
  <c r="AF183" i="2" s="1"/>
  <c r="AI183" i="2"/>
  <c r="AM183" i="2" s="1"/>
  <c r="AJ183" i="2"/>
  <c r="AP183" i="2"/>
  <c r="AQ183" i="2" s="1"/>
  <c r="L184" i="2"/>
  <c r="M184" i="2" s="1"/>
  <c r="U184" i="2"/>
  <c r="AB184" i="2"/>
  <c r="AF184" i="2" s="1"/>
  <c r="AD184" i="2"/>
  <c r="AI184" i="2"/>
  <c r="AM184" i="2" s="1"/>
  <c r="AP184" i="2"/>
  <c r="AS184" i="2"/>
  <c r="AT184" i="2"/>
  <c r="L185" i="2"/>
  <c r="M185" i="2" s="1"/>
  <c r="U185" i="2"/>
  <c r="AB185" i="2"/>
  <c r="AD185" i="2" s="1"/>
  <c r="AF185" i="2"/>
  <c r="AI185" i="2"/>
  <c r="AP185" i="2"/>
  <c r="AS185" i="2" s="1"/>
  <c r="AQ185" i="2"/>
  <c r="AR185" i="2"/>
  <c r="L186" i="2"/>
  <c r="U186" i="2"/>
  <c r="AB186" i="2"/>
  <c r="AD186" i="2" s="1"/>
  <c r="AF186" i="2"/>
  <c r="AI186" i="2"/>
  <c r="AM186" i="2" s="1"/>
  <c r="AJ186" i="2"/>
  <c r="AP186" i="2"/>
  <c r="AR186" i="2" s="1"/>
  <c r="AQ186" i="2"/>
  <c r="AS186" i="2"/>
  <c r="AT186" i="2"/>
  <c r="L187" i="2"/>
  <c r="U187" i="2"/>
  <c r="AB187" i="2"/>
  <c r="AC187" i="2"/>
  <c r="AI187" i="2"/>
  <c r="AM187" i="2" s="1"/>
  <c r="AP187" i="2"/>
  <c r="AQ187" i="2" s="1"/>
  <c r="AR187" i="2"/>
  <c r="AS187" i="2"/>
  <c r="L188" i="2"/>
  <c r="M188" i="2" s="1"/>
  <c r="U188" i="2"/>
  <c r="AB188" i="2"/>
  <c r="AC188" i="2" s="1"/>
  <c r="AI188" i="2"/>
  <c r="AM188" i="2" s="1"/>
  <c r="AJ188" i="2"/>
  <c r="AP188" i="2"/>
  <c r="L189" i="2"/>
  <c r="U189" i="2"/>
  <c r="AB189" i="2"/>
  <c r="AE189" i="2" s="1"/>
  <c r="AD189" i="2"/>
  <c r="AI189" i="2"/>
  <c r="AM189" i="2" s="1"/>
  <c r="AP189" i="2"/>
  <c r="AQ189" i="2"/>
  <c r="AR189" i="2"/>
  <c r="AS189" i="2"/>
  <c r="AT189" i="2"/>
  <c r="L190" i="2"/>
  <c r="U190" i="2"/>
  <c r="AB190" i="2"/>
  <c r="AE190" i="2"/>
  <c r="AF190" i="2"/>
  <c r="AI190" i="2"/>
  <c r="AP190" i="2"/>
  <c r="AR190" i="2" s="1"/>
  <c r="AQ190" i="2"/>
  <c r="AT190" i="2"/>
  <c r="L191" i="2"/>
  <c r="M191" i="2" s="1"/>
  <c r="U191" i="2"/>
  <c r="AB191" i="2"/>
  <c r="AE191" i="2" s="1"/>
  <c r="AD191" i="2"/>
  <c r="AI191" i="2"/>
  <c r="AP191" i="2"/>
  <c r="AT191" i="2" s="1"/>
  <c r="AR191" i="2"/>
  <c r="L192" i="2"/>
  <c r="U192" i="2"/>
  <c r="AB192" i="2"/>
  <c r="AI192" i="2"/>
  <c r="AJ192" i="2" s="1"/>
  <c r="AM192" i="2"/>
  <c r="AP192" i="2"/>
  <c r="AT192" i="2" s="1"/>
  <c r="L193" i="2"/>
  <c r="M193" i="2" s="1"/>
  <c r="U193" i="2"/>
  <c r="AB193" i="2"/>
  <c r="AC193" i="2" s="1"/>
  <c r="AI193" i="2"/>
  <c r="AL193" i="2" s="1"/>
  <c r="AJ193" i="2"/>
  <c r="AM193" i="2"/>
  <c r="AP193" i="2"/>
  <c r="L194" i="2"/>
  <c r="U194" i="2"/>
  <c r="V194" i="2" s="1"/>
  <c r="Y194" i="2"/>
  <c r="AB194" i="2"/>
  <c r="AI194" i="2"/>
  <c r="AP194" i="2"/>
  <c r="AQ194" i="2" s="1"/>
  <c r="AR194" i="2"/>
  <c r="L195" i="2"/>
  <c r="U195" i="2"/>
  <c r="X195" i="2" s="1"/>
  <c r="V195" i="2"/>
  <c r="AB195" i="2"/>
  <c r="AE195" i="2" s="1"/>
  <c r="AC195" i="2"/>
  <c r="AD195" i="2"/>
  <c r="AI195" i="2"/>
  <c r="AP195" i="2"/>
  <c r="L196" i="2"/>
  <c r="U196" i="2"/>
  <c r="AB196" i="2"/>
  <c r="AE196" i="2" s="1"/>
  <c r="AC196" i="2"/>
  <c r="AI196" i="2"/>
  <c r="AL196" i="2" s="1"/>
  <c r="AM196" i="2"/>
  <c r="AP196" i="2"/>
  <c r="AR196" i="2" s="1"/>
  <c r="L197" i="2"/>
  <c r="U197" i="2"/>
  <c r="V197" i="2" s="1"/>
  <c r="Y197" i="2"/>
  <c r="AB197" i="2"/>
  <c r="AD197" i="2" s="1"/>
  <c r="AC197" i="2"/>
  <c r="AF197" i="2"/>
  <c r="AI197" i="2"/>
  <c r="AL197" i="2" s="1"/>
  <c r="AP197" i="2"/>
  <c r="AQ197" i="2" s="1"/>
  <c r="AR197" i="2"/>
  <c r="L198" i="2"/>
  <c r="U198" i="2"/>
  <c r="Y198" i="2" s="1"/>
  <c r="AB198" i="2"/>
  <c r="AI198" i="2"/>
  <c r="AP198" i="2"/>
  <c r="AT198" i="2" s="1"/>
  <c r="L199" i="2"/>
  <c r="U199" i="2"/>
  <c r="X199" i="2"/>
  <c r="Y199" i="2"/>
  <c r="AB199" i="2"/>
  <c r="AC199" i="2" s="1"/>
  <c r="AD199" i="2"/>
  <c r="AE199" i="2"/>
  <c r="AF199" i="2"/>
  <c r="AI199" i="2"/>
  <c r="AK199" i="2" s="1"/>
  <c r="AJ199" i="2"/>
  <c r="AM199" i="2"/>
  <c r="AP199" i="2"/>
  <c r="AR199" i="2" s="1"/>
  <c r="L200" i="2"/>
  <c r="U200" i="2"/>
  <c r="AB200" i="2"/>
  <c r="AI200" i="2"/>
  <c r="AK200" i="2" s="1"/>
  <c r="AL200" i="2"/>
  <c r="AP200" i="2"/>
  <c r="AS200" i="2" s="1"/>
  <c r="AR200" i="2"/>
  <c r="AT200" i="2"/>
  <c r="L201" i="2"/>
  <c r="U201" i="2"/>
  <c r="W201" i="2" s="1"/>
  <c r="V201" i="2"/>
  <c r="Y201" i="2"/>
  <c r="AB201" i="2"/>
  <c r="AD201" i="2" s="1"/>
  <c r="AI201" i="2"/>
  <c r="AK201" i="2" s="1"/>
  <c r="AP201" i="2"/>
  <c r="AR201" i="2" s="1"/>
  <c r="AT201" i="2"/>
  <c r="L202" i="2"/>
  <c r="U202" i="2"/>
  <c r="W202" i="2" s="1"/>
  <c r="X202" i="2"/>
  <c r="AB202" i="2"/>
  <c r="AE202" i="2" s="1"/>
  <c r="AI202" i="2"/>
  <c r="AP202" i="2"/>
  <c r="AT202" i="2" s="1"/>
  <c r="L203" i="2"/>
  <c r="U203" i="2"/>
  <c r="W203" i="2" s="1"/>
  <c r="V203" i="2"/>
  <c r="X203" i="2"/>
  <c r="AB203" i="2"/>
  <c r="AE203" i="2" s="1"/>
  <c r="AC203" i="2"/>
  <c r="AD203" i="2"/>
  <c r="AF203" i="2"/>
  <c r="AI203" i="2"/>
  <c r="AK203" i="2" s="1"/>
  <c r="AJ203" i="2"/>
  <c r="AP203" i="2"/>
  <c r="AR203" i="2" s="1"/>
  <c r="AQ203" i="2"/>
  <c r="AS203" i="2"/>
  <c r="L204" i="2"/>
  <c r="U204" i="2"/>
  <c r="AB204" i="2"/>
  <c r="AF204" i="2" s="1"/>
  <c r="AI204" i="2"/>
  <c r="AK204" i="2" s="1"/>
  <c r="AL204" i="2"/>
  <c r="AP204" i="2"/>
  <c r="AS204" i="2" s="1"/>
  <c r="AR204" i="2"/>
  <c r="L205" i="2"/>
  <c r="U205" i="2"/>
  <c r="W205" i="2" s="1"/>
  <c r="V205" i="2"/>
  <c r="AB205" i="2"/>
  <c r="AD205" i="2" s="1"/>
  <c r="AC205" i="2"/>
  <c r="AE205" i="2"/>
  <c r="AI205" i="2"/>
  <c r="AK205" i="2" s="1"/>
  <c r="AJ205" i="2"/>
  <c r="AL205" i="2"/>
  <c r="AP205" i="2"/>
  <c r="AS205" i="2" s="1"/>
  <c r="AQ205" i="2"/>
  <c r="AR205" i="2"/>
  <c r="AT205" i="2"/>
  <c r="L206" i="2"/>
  <c r="U206" i="2"/>
  <c r="W206" i="2" s="1"/>
  <c r="X206" i="2"/>
  <c r="AB206" i="2"/>
  <c r="AE206" i="2" s="1"/>
  <c r="AD206" i="2"/>
  <c r="AI206" i="2"/>
  <c r="AP206" i="2"/>
  <c r="AT206" i="2" s="1"/>
  <c r="L207" i="2"/>
  <c r="U207" i="2"/>
  <c r="W207" i="2" s="1"/>
  <c r="V207" i="2"/>
  <c r="X207" i="2"/>
  <c r="Y207" i="2"/>
  <c r="AB207" i="2"/>
  <c r="AC207" i="2"/>
  <c r="AD207" i="2"/>
  <c r="AG207" i="2" s="1"/>
  <c r="Q207" i="2" s="1"/>
  <c r="AE207" i="2"/>
  <c r="AF207" i="2"/>
  <c r="AI207" i="2"/>
  <c r="AK207" i="2" s="1"/>
  <c r="AJ207" i="2"/>
  <c r="AP207" i="2"/>
  <c r="AR207" i="2" s="1"/>
  <c r="AQ207" i="2"/>
  <c r="AS207" i="2"/>
  <c r="L208" i="2"/>
  <c r="U208" i="2"/>
  <c r="AB208" i="2"/>
  <c r="AF208" i="2" s="1"/>
  <c r="AI208" i="2"/>
  <c r="AK208" i="2" s="1"/>
  <c r="AL208" i="2"/>
  <c r="AP208" i="2"/>
  <c r="AS208" i="2" s="1"/>
  <c r="AR208" i="2"/>
  <c r="L209" i="2"/>
  <c r="U209" i="2"/>
  <c r="W209" i="2" s="1"/>
  <c r="V209" i="2"/>
  <c r="AB209" i="2"/>
  <c r="AD209" i="2" s="1"/>
  <c r="AC209" i="2"/>
  <c r="AE209" i="2"/>
  <c r="AI209" i="2"/>
  <c r="AK209" i="2" s="1"/>
  <c r="AJ209" i="2"/>
  <c r="AL209" i="2"/>
  <c r="AP209" i="2"/>
  <c r="AS209" i="2" s="1"/>
  <c r="AQ209" i="2"/>
  <c r="AR209" i="2"/>
  <c r="AU209" i="2" s="1"/>
  <c r="S209" i="2" s="1"/>
  <c r="AT209" i="2"/>
  <c r="L210" i="2"/>
  <c r="U210" i="2"/>
  <c r="W210" i="2" s="1"/>
  <c r="X210" i="2"/>
  <c r="AB210" i="2"/>
  <c r="AE210" i="2" s="1"/>
  <c r="AD210" i="2"/>
  <c r="AI210" i="2"/>
  <c r="AP210" i="2"/>
  <c r="L211" i="2"/>
  <c r="U211" i="2"/>
  <c r="W211" i="2" s="1"/>
  <c r="V211" i="2"/>
  <c r="X211" i="2"/>
  <c r="Y211" i="2"/>
  <c r="AB211" i="2"/>
  <c r="AC211" i="2"/>
  <c r="AD211" i="2"/>
  <c r="AE211" i="2"/>
  <c r="AF211" i="2"/>
  <c r="AI211" i="2"/>
  <c r="AK211" i="2" s="1"/>
  <c r="AJ211" i="2"/>
  <c r="AM211" i="2"/>
  <c r="AP211" i="2"/>
  <c r="AR211" i="2" s="1"/>
  <c r="AQ211" i="2"/>
  <c r="AS211" i="2"/>
  <c r="AT211" i="2"/>
  <c r="L212" i="2"/>
  <c r="U212" i="2"/>
  <c r="AB212" i="2"/>
  <c r="AF212" i="2" s="1"/>
  <c r="AI212" i="2"/>
  <c r="AK212" i="2" s="1"/>
  <c r="AP212" i="2"/>
  <c r="AS212" i="2" s="1"/>
  <c r="AR212" i="2"/>
  <c r="AT212" i="2"/>
  <c r="L213" i="2"/>
  <c r="U213" i="2"/>
  <c r="W213" i="2" s="1"/>
  <c r="V213" i="2"/>
  <c r="Y213" i="2"/>
  <c r="AB213" i="2"/>
  <c r="AD213" i="2" s="1"/>
  <c r="AC213" i="2"/>
  <c r="AE213" i="2"/>
  <c r="AF213" i="2"/>
  <c r="AI213" i="2"/>
  <c r="AK213" i="2" s="1"/>
  <c r="AJ213" i="2"/>
  <c r="AL213" i="2"/>
  <c r="AM213" i="2"/>
  <c r="AP213" i="2"/>
  <c r="AQ213" i="2"/>
  <c r="AR213" i="2"/>
  <c r="AU213" i="2" s="1"/>
  <c r="S213" i="2" s="1"/>
  <c r="AS213" i="2"/>
  <c r="AT213" i="2"/>
  <c r="L214" i="2"/>
  <c r="U214" i="2"/>
  <c r="W214" i="2" s="1"/>
  <c r="AB214" i="2"/>
  <c r="AE214" i="2" s="1"/>
  <c r="AD214" i="2"/>
  <c r="AF214" i="2"/>
  <c r="AI214" i="2"/>
  <c r="AP214" i="2"/>
  <c r="AT214" i="2" s="1"/>
  <c r="L215" i="2"/>
  <c r="U215" i="2"/>
  <c r="W215" i="2" s="1"/>
  <c r="AB215" i="2"/>
  <c r="AD215" i="2" s="1"/>
  <c r="AF215" i="2"/>
  <c r="AI215" i="2"/>
  <c r="AK215" i="2" s="1"/>
  <c r="AJ215" i="2"/>
  <c r="AM215" i="2"/>
  <c r="AP215" i="2"/>
  <c r="AR215" i="2" s="1"/>
  <c r="AQ215" i="2"/>
  <c r="AS215" i="2"/>
  <c r="AT215" i="2"/>
  <c r="L216" i="2"/>
  <c r="U216" i="2"/>
  <c r="AB216" i="2"/>
  <c r="AI216" i="2"/>
  <c r="AK216" i="2" s="1"/>
  <c r="AP216" i="2"/>
  <c r="AS216" i="2" s="1"/>
  <c r="AR216" i="2"/>
  <c r="AT216" i="2"/>
  <c r="L217" i="2"/>
  <c r="U217" i="2"/>
  <c r="W217" i="2" s="1"/>
  <c r="V217" i="2"/>
  <c r="Y217" i="2"/>
  <c r="AB217" i="2"/>
  <c r="AD217" i="2" s="1"/>
  <c r="AC217" i="2"/>
  <c r="AE217" i="2"/>
  <c r="AF217" i="2"/>
  <c r="AI217" i="2"/>
  <c r="AK217" i="2" s="1"/>
  <c r="AJ217" i="2"/>
  <c r="AL217" i="2"/>
  <c r="AM217" i="2"/>
  <c r="AP217" i="2"/>
  <c r="AQ217" i="2"/>
  <c r="AR217" i="2"/>
  <c r="AU217" i="2" s="1"/>
  <c r="S217" i="2" s="1"/>
  <c r="AS217" i="2"/>
  <c r="AT217" i="2"/>
  <c r="L218" i="2"/>
  <c r="U218" i="2"/>
  <c r="W218" i="2" s="1"/>
  <c r="AB218" i="2"/>
  <c r="AE218" i="2" s="1"/>
  <c r="AD218" i="2"/>
  <c r="AF218" i="2"/>
  <c r="AI218" i="2"/>
  <c r="AP218" i="2"/>
  <c r="AT218" i="2" s="1"/>
  <c r="L219" i="2"/>
  <c r="U219" i="2"/>
  <c r="W219" i="2" s="1"/>
  <c r="AB219" i="2"/>
  <c r="AD219" i="2" s="1"/>
  <c r="AF219" i="2"/>
  <c r="AI219" i="2"/>
  <c r="AK219" i="2" s="1"/>
  <c r="AJ219" i="2"/>
  <c r="AM219" i="2"/>
  <c r="AP219" i="2"/>
  <c r="AR219" i="2" s="1"/>
  <c r="L220" i="2"/>
  <c r="U220" i="2"/>
  <c r="AB220" i="2"/>
  <c r="AF220" i="2" s="1"/>
  <c r="AI220" i="2"/>
  <c r="AK220" i="2" s="1"/>
  <c r="AL220" i="2"/>
  <c r="AP220" i="2"/>
  <c r="AS220" i="2" s="1"/>
  <c r="AR220" i="2"/>
  <c r="AT220" i="2"/>
  <c r="L221" i="2"/>
  <c r="U221" i="2"/>
  <c r="W221" i="2" s="1"/>
  <c r="V221" i="2"/>
  <c r="Y221" i="2"/>
  <c r="AB221" i="2"/>
  <c r="AE221" i="2" s="1"/>
  <c r="AI221" i="2"/>
  <c r="AK221" i="2" s="1"/>
  <c r="AJ221" i="2"/>
  <c r="AP221" i="2"/>
  <c r="AS221" i="2" s="1"/>
  <c r="AQ221" i="2"/>
  <c r="AT221" i="2"/>
  <c r="L222" i="2"/>
  <c r="U222" i="2"/>
  <c r="W222" i="2" s="1"/>
  <c r="V222" i="2"/>
  <c r="Y222" i="2"/>
  <c r="AB222" i="2"/>
  <c r="AD222" i="2" s="1"/>
  <c r="AI222" i="2"/>
  <c r="AK222" i="2" s="1"/>
  <c r="AP222" i="2"/>
  <c r="AS222" i="2" s="1"/>
  <c r="AR222" i="2"/>
  <c r="AT222" i="2"/>
  <c r="L223" i="2"/>
  <c r="U223" i="2"/>
  <c r="AB223" i="2"/>
  <c r="AF223" i="2" s="1"/>
  <c r="AI223" i="2"/>
  <c r="AK223" i="2" s="1"/>
  <c r="AP223" i="2"/>
  <c r="AR223" i="2" s="1"/>
  <c r="AQ223" i="2"/>
  <c r="L224" i="2"/>
  <c r="U224" i="2"/>
  <c r="W224" i="2" s="1"/>
  <c r="AB224" i="2"/>
  <c r="AD224" i="2" s="1"/>
  <c r="AF224" i="2"/>
  <c r="AI224" i="2"/>
  <c r="AP224" i="2"/>
  <c r="AT224" i="2" s="1"/>
  <c r="L225" i="2"/>
  <c r="U225" i="2"/>
  <c r="W225" i="2" s="1"/>
  <c r="AB225" i="2"/>
  <c r="AE225" i="2" s="1"/>
  <c r="AD225" i="2"/>
  <c r="AF225" i="2"/>
  <c r="AI225" i="2"/>
  <c r="AK225" i="2" s="1"/>
  <c r="AJ225" i="2"/>
  <c r="AL225" i="2"/>
  <c r="AM225" i="2"/>
  <c r="AP225" i="2"/>
  <c r="AQ225" i="2"/>
  <c r="AR225" i="2"/>
  <c r="AS225" i="2"/>
  <c r="AT225" i="2"/>
  <c r="L226" i="2"/>
  <c r="U226" i="2"/>
  <c r="W226" i="2" s="1"/>
  <c r="V226" i="2"/>
  <c r="AB226" i="2"/>
  <c r="AE226" i="2" s="1"/>
  <c r="AD226" i="2"/>
  <c r="AF226" i="2"/>
  <c r="AI226" i="2"/>
  <c r="AK226" i="2" s="1"/>
  <c r="AJ226" i="2"/>
  <c r="AL226" i="2"/>
  <c r="AM226" i="2"/>
  <c r="AP226" i="2"/>
  <c r="AQ226" i="2"/>
  <c r="AR226" i="2"/>
  <c r="AS226" i="2"/>
  <c r="AT226" i="2"/>
  <c r="L227" i="2"/>
  <c r="U227" i="2"/>
  <c r="W227" i="2" s="1"/>
  <c r="V227" i="2"/>
  <c r="AB227" i="2"/>
  <c r="AE227" i="2" s="1"/>
  <c r="AD227" i="2"/>
  <c r="AF227" i="2"/>
  <c r="AI227" i="2"/>
  <c r="AK227" i="2" s="1"/>
  <c r="AJ227" i="2"/>
  <c r="AL227" i="2"/>
  <c r="AM227" i="2"/>
  <c r="AP227" i="2"/>
  <c r="AQ227" i="2"/>
  <c r="AR227" i="2"/>
  <c r="AS227" i="2"/>
  <c r="AT227" i="2"/>
  <c r="AQ9" i="2"/>
  <c r="AS9" i="2"/>
  <c r="AQ13" i="2"/>
  <c r="AS13" i="2"/>
  <c r="AQ17" i="2"/>
  <c r="AL9" i="2"/>
  <c r="AJ13" i="2"/>
  <c r="AL13" i="2"/>
  <c r="AJ17" i="2"/>
  <c r="AR8" i="2"/>
  <c r="AC9" i="2"/>
  <c r="AE9" i="2"/>
  <c r="AE13" i="2"/>
  <c r="AD15" i="2"/>
  <c r="AC17" i="2"/>
  <c r="AE17" i="2"/>
  <c r="Y9" i="2"/>
  <c r="Y12" i="2"/>
  <c r="X9" i="2"/>
  <c r="X12" i="2"/>
  <c r="W18" i="2"/>
  <c r="AB8" i="2"/>
  <c r="AE8" i="2" s="1"/>
  <c r="V15" i="2"/>
  <c r="L9" i="2"/>
  <c r="L11" i="2"/>
  <c r="L12" i="2"/>
  <c r="M13" i="2" s="1"/>
  <c r="L13" i="2"/>
  <c r="L14" i="2"/>
  <c r="L15" i="2"/>
  <c r="L16" i="2"/>
  <c r="L17" i="2"/>
  <c r="L18" i="2"/>
  <c r="L19" i="2"/>
  <c r="M19" i="2" s="1"/>
  <c r="L20" i="2"/>
  <c r="L8" i="2"/>
  <c r="U9" i="2"/>
  <c r="W9" i="2" s="1"/>
  <c r="U10" i="2"/>
  <c r="W10" i="2" s="1"/>
  <c r="U8" i="2"/>
  <c r="Y8" i="2" s="1"/>
  <c r="AP9" i="2"/>
  <c r="AR9" i="2" s="1"/>
  <c r="AP10" i="2"/>
  <c r="AP11" i="2"/>
  <c r="AT11" i="2" s="1"/>
  <c r="AP12" i="2"/>
  <c r="AQ12" i="2" s="1"/>
  <c r="AP13" i="2"/>
  <c r="AR13" i="2" s="1"/>
  <c r="AP14" i="2"/>
  <c r="AP15" i="2"/>
  <c r="AT15" i="2" s="1"/>
  <c r="AP16" i="2"/>
  <c r="AP17" i="2"/>
  <c r="AR17" i="2" s="1"/>
  <c r="AP18" i="2"/>
  <c r="AP19" i="2"/>
  <c r="AT19" i="2" s="1"/>
  <c r="AP20" i="2"/>
  <c r="AQ20" i="2" s="1"/>
  <c r="AI9" i="2"/>
  <c r="AK9" i="2" s="1"/>
  <c r="AI10" i="2"/>
  <c r="AJ10" i="2" s="1"/>
  <c r="AI11" i="2"/>
  <c r="AM11" i="2" s="1"/>
  <c r="AI12" i="2"/>
  <c r="AJ12" i="2" s="1"/>
  <c r="AI13" i="2"/>
  <c r="AK13" i="2" s="1"/>
  <c r="AI14" i="2"/>
  <c r="AI15" i="2"/>
  <c r="AM15" i="2" s="1"/>
  <c r="AI16" i="2"/>
  <c r="AJ16" i="2" s="1"/>
  <c r="AI17" i="2"/>
  <c r="AK17" i="2" s="1"/>
  <c r="AI18" i="2"/>
  <c r="AI19" i="2"/>
  <c r="AM19" i="2" s="1"/>
  <c r="AI20" i="2"/>
  <c r="AL20" i="2" s="1"/>
  <c r="AB13" i="2"/>
  <c r="AD13" i="2" s="1"/>
  <c r="AB14" i="2"/>
  <c r="AC14" i="2" s="1"/>
  <c r="AB15" i="2"/>
  <c r="AF15" i="2" s="1"/>
  <c r="AB16" i="2"/>
  <c r="AE16" i="2" s="1"/>
  <c r="AB17" i="2"/>
  <c r="AD17" i="2" s="1"/>
  <c r="AB18" i="2"/>
  <c r="AE18" i="2" s="1"/>
  <c r="AB19" i="2"/>
  <c r="AF19" i="2" s="1"/>
  <c r="AB20" i="2"/>
  <c r="AC20" i="2" s="1"/>
  <c r="AB9" i="2"/>
  <c r="AD9" i="2" s="1"/>
  <c r="AB10" i="2"/>
  <c r="AB11" i="2"/>
  <c r="AF11" i="2" s="1"/>
  <c r="AB12" i="2"/>
  <c r="AC12" i="2" s="1"/>
  <c r="U11" i="2"/>
  <c r="V11" i="2" s="1"/>
  <c r="U12" i="2"/>
  <c r="W12" i="2" s="1"/>
  <c r="U13" i="2"/>
  <c r="Y13" i="2" s="1"/>
  <c r="U14" i="2"/>
  <c r="Y14" i="2" s="1"/>
  <c r="U15" i="2"/>
  <c r="Y15" i="2" s="1"/>
  <c r="U16" i="2"/>
  <c r="W16" i="2" s="1"/>
  <c r="U17" i="2"/>
  <c r="U18" i="2"/>
  <c r="X18" i="2" s="1"/>
  <c r="U19" i="2"/>
  <c r="W19" i="2" s="1"/>
  <c r="U20" i="2"/>
  <c r="Y20" i="2" s="1"/>
  <c r="AP8" i="2"/>
  <c r="AS8" i="2" s="1"/>
  <c r="AI8" i="2"/>
  <c r="AK8" i="2" s="1"/>
  <c r="M8" i="2"/>
  <c r="H4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9" i="2"/>
  <c r="E10" i="2"/>
  <c r="E11" i="2"/>
  <c r="E12" i="2"/>
  <c r="E13" i="2"/>
  <c r="E14" i="2"/>
  <c r="E15" i="2"/>
  <c r="E16" i="2"/>
  <c r="E17" i="2"/>
  <c r="E18" i="2"/>
  <c r="E8" i="2"/>
  <c r="AU205" i="2" l="1"/>
  <c r="S205" i="2" s="1"/>
  <c r="M16" i="2"/>
  <c r="V12" i="2"/>
  <c r="W15" i="2"/>
  <c r="X15" i="2"/>
  <c r="V8" i="2"/>
  <c r="AD19" i="2"/>
  <c r="AD11" i="2"/>
  <c r="AJ19" i="2"/>
  <c r="AK15" i="2"/>
  <c r="AQ19" i="2"/>
  <c r="AR15" i="2"/>
  <c r="AS11" i="2"/>
  <c r="V19" i="2"/>
  <c r="V9" i="2"/>
  <c r="X13" i="2"/>
  <c r="Y18" i="2"/>
  <c r="AD8" i="2"/>
  <c r="AC19" i="2"/>
  <c r="AE15" i="2"/>
  <c r="AC13" i="2"/>
  <c r="AC11" i="2"/>
  <c r="AT8" i="2"/>
  <c r="AL17" i="2"/>
  <c r="AJ15" i="2"/>
  <c r="AL11" i="2"/>
  <c r="AJ9" i="2"/>
  <c r="AS17" i="2"/>
  <c r="AQ15" i="2"/>
  <c r="AR11" i="2"/>
  <c r="Y227" i="2"/>
  <c r="Y226" i="2"/>
  <c r="X225" i="2"/>
  <c r="AC224" i="2"/>
  <c r="V224" i="2"/>
  <c r="AS223" i="2"/>
  <c r="AJ223" i="2"/>
  <c r="AL222" i="2"/>
  <c r="AC222" i="2"/>
  <c r="AR221" i="2"/>
  <c r="AL221" i="2"/>
  <c r="AD221" i="2"/>
  <c r="AQ219" i="2"/>
  <c r="AC219" i="2"/>
  <c r="V219" i="2"/>
  <c r="X218" i="2"/>
  <c r="AG217" i="2"/>
  <c r="Q217" i="2" s="1"/>
  <c r="AL216" i="2"/>
  <c r="AC215" i="2"/>
  <c r="AG215" i="2" s="1"/>
  <c r="Q215" i="2" s="1"/>
  <c r="V215" i="2"/>
  <c r="X214" i="2"/>
  <c r="AL212" i="2"/>
  <c r="AU211" i="2"/>
  <c r="S211" i="2" s="1"/>
  <c r="AF210" i="2"/>
  <c r="AM209" i="2"/>
  <c r="AF209" i="2"/>
  <c r="Y209" i="2"/>
  <c r="AT208" i="2"/>
  <c r="AT207" i="2"/>
  <c r="AM207" i="2"/>
  <c r="AF206" i="2"/>
  <c r="AM205" i="2"/>
  <c r="AF205" i="2"/>
  <c r="Y205" i="2"/>
  <c r="AT204" i="2"/>
  <c r="AT203" i="2"/>
  <c r="AM203" i="2"/>
  <c r="Y203" i="2"/>
  <c r="AD202" i="2"/>
  <c r="AQ201" i="2"/>
  <c r="AJ201" i="2"/>
  <c r="AC201" i="2"/>
  <c r="AQ199" i="2"/>
  <c r="X198" i="2"/>
  <c r="AS197" i="2"/>
  <c r="AF196" i="2"/>
  <c r="AF195" i="2"/>
  <c r="AG195" i="2" s="1"/>
  <c r="Q195" i="2" s="1"/>
  <c r="AT194" i="2"/>
  <c r="AF193" i="2"/>
  <c r="AS192" i="2"/>
  <c r="AC190" i="2"/>
  <c r="AD190" i="2"/>
  <c r="AE188" i="2"/>
  <c r="AT187" i="2"/>
  <c r="AJ187" i="2"/>
  <c r="AT185" i="2"/>
  <c r="AM185" i="2"/>
  <c r="AJ185" i="2"/>
  <c r="AJ184" i="2"/>
  <c r="AR183" i="2"/>
  <c r="AD183" i="2"/>
  <c r="AJ182" i="2"/>
  <c r="AR180" i="2"/>
  <c r="AT180" i="2"/>
  <c r="AQ179" i="2"/>
  <c r="AD179" i="2"/>
  <c r="AJ178" i="2"/>
  <c r="AQ177" i="2"/>
  <c r="AT174" i="2"/>
  <c r="AS173" i="2"/>
  <c r="AT173" i="2"/>
  <c r="AL171" i="2"/>
  <c r="AJ171" i="2"/>
  <c r="AD170" i="2"/>
  <c r="V169" i="2"/>
  <c r="X167" i="2"/>
  <c r="V167" i="2"/>
  <c r="AQ166" i="2"/>
  <c r="AE166" i="2"/>
  <c r="AL165" i="2"/>
  <c r="AJ165" i="2"/>
  <c r="Y165" i="2"/>
  <c r="X153" i="2"/>
  <c r="V153" i="2"/>
  <c r="Y153" i="2"/>
  <c r="X8" i="2"/>
  <c r="AF8" i="2"/>
  <c r="AE12" i="2"/>
  <c r="AL19" i="2"/>
  <c r="AK11" i="2"/>
  <c r="AS19" i="2"/>
  <c r="AQ11" i="2"/>
  <c r="AK197" i="2"/>
  <c r="AJ197" i="2"/>
  <c r="AQ196" i="2"/>
  <c r="AT196" i="2"/>
  <c r="AM190" i="2"/>
  <c r="AJ190" i="2"/>
  <c r="AM180" i="2"/>
  <c r="AJ180" i="2"/>
  <c r="AR176" i="2"/>
  <c r="AQ176" i="2"/>
  <c r="AD176" i="2"/>
  <c r="AE176" i="2"/>
  <c r="AS169" i="2"/>
  <c r="AT169" i="2"/>
  <c r="AL167" i="2"/>
  <c r="AJ167" i="2"/>
  <c r="AL163" i="2"/>
  <c r="AJ163" i="2"/>
  <c r="AL161" i="2"/>
  <c r="AJ161" i="2"/>
  <c r="AL159" i="2"/>
  <c r="AJ159" i="2"/>
  <c r="AL157" i="2"/>
  <c r="AJ157" i="2"/>
  <c r="V13" i="2"/>
  <c r="X19" i="2"/>
  <c r="AE19" i="2"/>
  <c r="AC15" i="2"/>
  <c r="AE11" i="2"/>
  <c r="AK19" i="2"/>
  <c r="AL15" i="2"/>
  <c r="AJ11" i="2"/>
  <c r="AR19" i="2"/>
  <c r="AS15" i="2"/>
  <c r="AE224" i="2"/>
  <c r="Y224" i="2"/>
  <c r="AF222" i="2"/>
  <c r="AT219" i="2"/>
  <c r="AU219" i="2" s="1"/>
  <c r="S219" i="2" s="1"/>
  <c r="AE219" i="2"/>
  <c r="Y219" i="2"/>
  <c r="AE215" i="2"/>
  <c r="Y215" i="2"/>
  <c r="AG203" i="2"/>
  <c r="Q203" i="2" s="1"/>
  <c r="AS201" i="2"/>
  <c r="AM201" i="2"/>
  <c r="AF201" i="2"/>
  <c r="AG201" i="2" s="1"/>
  <c r="Q201" i="2" s="1"/>
  <c r="AT199" i="2"/>
  <c r="AM195" i="2"/>
  <c r="AJ195" i="2"/>
  <c r="W195" i="2"/>
  <c r="Y195" i="2"/>
  <c r="AT183" i="2"/>
  <c r="AT179" i="2"/>
  <c r="AT177" i="2"/>
  <c r="AM177" i="2"/>
  <c r="AJ177" i="2"/>
  <c r="X175" i="2"/>
  <c r="V175" i="2"/>
  <c r="AL173" i="2"/>
  <c r="AJ173" i="2"/>
  <c r="AD172" i="2"/>
  <c r="AE172" i="2"/>
  <c r="AF170" i="2"/>
  <c r="AT166" i="2"/>
  <c r="AS165" i="2"/>
  <c r="AT165" i="2"/>
  <c r="X161" i="2"/>
  <c r="V161" i="2"/>
  <c r="X157" i="2"/>
  <c r="V157" i="2"/>
  <c r="AQ154" i="2"/>
  <c r="AR154" i="2"/>
  <c r="AS154" i="2"/>
  <c r="AC16" i="2"/>
  <c r="AN227" i="2"/>
  <c r="R227" i="2" s="1"/>
  <c r="AN226" i="2"/>
  <c r="R226" i="2" s="1"/>
  <c r="AN225" i="2"/>
  <c r="R225" i="2" s="1"/>
  <c r="X224" i="2"/>
  <c r="AT223" i="2"/>
  <c r="AM223" i="2"/>
  <c r="AE222" i="2"/>
  <c r="AG222" i="2" s="1"/>
  <c r="Q222" i="2" s="1"/>
  <c r="AM221" i="2"/>
  <c r="AN221" i="2" s="1"/>
  <c r="R221" i="2" s="1"/>
  <c r="AF221" i="2"/>
  <c r="AS219" i="2"/>
  <c r="X219" i="2"/>
  <c r="X215" i="2"/>
  <c r="AG211" i="2"/>
  <c r="Q211" i="2" s="1"/>
  <c r="AG209" i="2"/>
  <c r="Q209" i="2" s="1"/>
  <c r="AU203" i="2"/>
  <c r="S203" i="2" s="1"/>
  <c r="AF202" i="2"/>
  <c r="AL201" i="2"/>
  <c r="AE201" i="2"/>
  <c r="AS199" i="2"/>
  <c r="AG199" i="2"/>
  <c r="Q199" i="2" s="1"/>
  <c r="W199" i="2"/>
  <c r="V199" i="2"/>
  <c r="AT197" i="2"/>
  <c r="AU197" i="2" s="1"/>
  <c r="S197" i="2" s="1"/>
  <c r="AM197" i="2"/>
  <c r="V196" i="2"/>
  <c r="X196" i="2"/>
  <c r="AE187" i="2"/>
  <c r="AF187" i="2"/>
  <c r="AR184" i="2"/>
  <c r="AQ184" i="2"/>
  <c r="AS183" i="2"/>
  <c r="AS179" i="2"/>
  <c r="AR177" i="2"/>
  <c r="AT176" i="2"/>
  <c r="AF176" i="2"/>
  <c r="AL175" i="2"/>
  <c r="AJ175" i="2"/>
  <c r="X171" i="2"/>
  <c r="V171" i="2"/>
  <c r="AE170" i="2"/>
  <c r="AL169" i="2"/>
  <c r="AJ169" i="2"/>
  <c r="Y169" i="2"/>
  <c r="AD168" i="2"/>
  <c r="AE168" i="2"/>
  <c r="AR166" i="2"/>
  <c r="AF166" i="2"/>
  <c r="X163" i="2"/>
  <c r="V163" i="2"/>
  <c r="AQ162" i="2"/>
  <c r="AS162" i="2"/>
  <c r="AE162" i="2"/>
  <c r="AC162" i="2"/>
  <c r="X159" i="2"/>
  <c r="V159" i="2"/>
  <c r="AQ158" i="2"/>
  <c r="AS158" i="2"/>
  <c r="AE158" i="2"/>
  <c r="AC158" i="2"/>
  <c r="AU172" i="2"/>
  <c r="S172" i="2" s="1"/>
  <c r="AU168" i="2"/>
  <c r="S168" i="2" s="1"/>
  <c r="AU164" i="2"/>
  <c r="S164" i="2" s="1"/>
  <c r="AE164" i="2"/>
  <c r="AT161" i="2"/>
  <c r="AU160" i="2"/>
  <c r="S160" i="2" s="1"/>
  <c r="AE160" i="2"/>
  <c r="AT157" i="2"/>
  <c r="AU156" i="2"/>
  <c r="S156" i="2" s="1"/>
  <c r="AE156" i="2"/>
  <c r="AJ155" i="2"/>
  <c r="V155" i="2"/>
  <c r="AC154" i="2"/>
  <c r="AT153" i="2"/>
  <c r="AJ153" i="2"/>
  <c r="AU152" i="2"/>
  <c r="S152" i="2" s="1"/>
  <c r="AM151" i="2"/>
  <c r="AC151" i="2"/>
  <c r="AL150" i="2"/>
  <c r="Y148" i="2"/>
  <c r="AQ147" i="2"/>
  <c r="X145" i="2"/>
  <c r="AL143" i="2"/>
  <c r="Y142" i="2"/>
  <c r="Y141" i="2"/>
  <c r="X140" i="2"/>
  <c r="AJ139" i="2"/>
  <c r="X139" i="2"/>
  <c r="V138" i="2"/>
  <c r="V137" i="2"/>
  <c r="AT136" i="2"/>
  <c r="Z136" i="2"/>
  <c r="P136" i="2" s="1"/>
  <c r="X135" i="2"/>
  <c r="V134" i="2"/>
  <c r="AJ131" i="2"/>
  <c r="AQ130" i="2"/>
  <c r="AE130" i="2"/>
  <c r="Y130" i="2"/>
  <c r="AS129" i="2"/>
  <c r="AM129" i="2"/>
  <c r="X129" i="2"/>
  <c r="AD128" i="2"/>
  <c r="AJ127" i="2"/>
  <c r="AQ126" i="2"/>
  <c r="AE126" i="2"/>
  <c r="Y126" i="2"/>
  <c r="AS125" i="2"/>
  <c r="AM125" i="2"/>
  <c r="AE125" i="2"/>
  <c r="AG125" i="2" s="1"/>
  <c r="Q125" i="2" s="1"/>
  <c r="X125" i="2"/>
  <c r="AD124" i="2"/>
  <c r="AJ123" i="2"/>
  <c r="AQ122" i="2"/>
  <c r="AE122" i="2"/>
  <c r="Y122" i="2"/>
  <c r="AS121" i="2"/>
  <c r="AM121" i="2"/>
  <c r="AE121" i="2"/>
  <c r="AG121" i="2" s="1"/>
  <c r="Q121" i="2" s="1"/>
  <c r="X121" i="2"/>
  <c r="AD120" i="2"/>
  <c r="AJ119" i="2"/>
  <c r="W117" i="2"/>
  <c r="AT116" i="2"/>
  <c r="AK115" i="2"/>
  <c r="W114" i="2"/>
  <c r="AT111" i="2"/>
  <c r="Y111" i="2"/>
  <c r="AM110" i="2"/>
  <c r="AF110" i="2"/>
  <c r="Y110" i="2"/>
  <c r="V109" i="2"/>
  <c r="AT103" i="2"/>
  <c r="AM103" i="2"/>
  <c r="Y103" i="2"/>
  <c r="AM102" i="2"/>
  <c r="AD102" i="2"/>
  <c r="AT101" i="2"/>
  <c r="Y101" i="2"/>
  <c r="AS100" i="2"/>
  <c r="AF100" i="2"/>
  <c r="AF99" i="2"/>
  <c r="Y95" i="2"/>
  <c r="AD94" i="2"/>
  <c r="AT93" i="2"/>
  <c r="AM93" i="2"/>
  <c r="AD93" i="2"/>
  <c r="AF92" i="2"/>
  <c r="AR91" i="2"/>
  <c r="AE91" i="2"/>
  <c r="AQ88" i="2"/>
  <c r="AR88" i="2"/>
  <c r="AD88" i="2"/>
  <c r="AG88" i="2" s="1"/>
  <c r="Q88" i="2" s="1"/>
  <c r="AE88" i="2"/>
  <c r="AD86" i="2"/>
  <c r="AE84" i="2"/>
  <c r="AU81" i="2"/>
  <c r="S81" i="2" s="1"/>
  <c r="AR77" i="2"/>
  <c r="AJ69" i="2"/>
  <c r="AM69" i="2"/>
  <c r="AJ65" i="2"/>
  <c r="AM65" i="2"/>
  <c r="AJ61" i="2"/>
  <c r="AM61" i="2"/>
  <c r="AK59" i="2"/>
  <c r="AL151" i="2"/>
  <c r="Y149" i="2"/>
  <c r="AE148" i="2"/>
  <c r="AK143" i="2"/>
  <c r="X142" i="2"/>
  <c r="X141" i="2"/>
  <c r="Z138" i="2"/>
  <c r="P138" i="2" s="1"/>
  <c r="X132" i="2"/>
  <c r="AT131" i="2"/>
  <c r="AD130" i="2"/>
  <c r="AR129" i="2"/>
  <c r="Z129" i="2"/>
  <c r="P129" i="2" s="1"/>
  <c r="AD126" i="2"/>
  <c r="AR125" i="2"/>
  <c r="Z125" i="2"/>
  <c r="P125" i="2" s="1"/>
  <c r="AD122" i="2"/>
  <c r="AR121" i="2"/>
  <c r="Z121" i="2"/>
  <c r="P121" i="2" s="1"/>
  <c r="AS111" i="2"/>
  <c r="AF111" i="2"/>
  <c r="AK110" i="2"/>
  <c r="AE110" i="2"/>
  <c r="AM107" i="2"/>
  <c r="AS103" i="2"/>
  <c r="AM99" i="2"/>
  <c r="AK98" i="2"/>
  <c r="AS93" i="2"/>
  <c r="AS92" i="2"/>
  <c r="AE92" i="2"/>
  <c r="AT90" i="2"/>
  <c r="AK89" i="2"/>
  <c r="AJ89" i="2"/>
  <c r="AR86" i="2"/>
  <c r="AQ86" i="2"/>
  <c r="AD84" i="2"/>
  <c r="AM78" i="2"/>
  <c r="AQ77" i="2"/>
  <c r="AK77" i="2"/>
  <c r="AM77" i="2"/>
  <c r="AS71" i="2"/>
  <c r="AR71" i="2"/>
  <c r="AS66" i="2"/>
  <c r="AR66" i="2"/>
  <c r="AT66" i="2"/>
  <c r="AS62" i="2"/>
  <c r="AR62" i="2"/>
  <c r="AT62" i="2"/>
  <c r="AS151" i="2"/>
  <c r="AJ151" i="2"/>
  <c r="AN151" i="2" s="1"/>
  <c r="R151" i="2" s="1"/>
  <c r="W149" i="2"/>
  <c r="AC148" i="2"/>
  <c r="Z145" i="2"/>
  <c r="P145" i="2" s="1"/>
  <c r="V142" i="2"/>
  <c r="V141" i="2"/>
  <c r="Z140" i="2"/>
  <c r="P140" i="2" s="1"/>
  <c r="Y138" i="2"/>
  <c r="Y137" i="2"/>
  <c r="Z135" i="2"/>
  <c r="P135" i="2" s="1"/>
  <c r="Y134" i="2"/>
  <c r="V132" i="2"/>
  <c r="AF131" i="2"/>
  <c r="AT130" i="2"/>
  <c r="AU130" i="2" s="1"/>
  <c r="S130" i="2" s="1"/>
  <c r="AT126" i="2"/>
  <c r="AT122" i="2"/>
  <c r="AF115" i="2"/>
  <c r="W113" i="2"/>
  <c r="AR111" i="2"/>
  <c r="AU111" i="2" s="1"/>
  <c r="S111" i="2" s="1"/>
  <c r="AE111" i="2"/>
  <c r="AJ110" i="2"/>
  <c r="AD110" i="2"/>
  <c r="AK107" i="2"/>
  <c r="AR103" i="2"/>
  <c r="AE103" i="2"/>
  <c r="AM100" i="2"/>
  <c r="AK99" i="2"/>
  <c r="AT96" i="2"/>
  <c r="AE95" i="2"/>
  <c r="AR93" i="2"/>
  <c r="Y93" i="2"/>
  <c r="AD92" i="2"/>
  <c r="AM91" i="2"/>
  <c r="AC91" i="2"/>
  <c r="AF91" i="2"/>
  <c r="AE90" i="2"/>
  <c r="AE87" i="2"/>
  <c r="AD87" i="2"/>
  <c r="AQ83" i="2"/>
  <c r="AT83" i="2"/>
  <c r="AC82" i="2"/>
  <c r="AD82" i="2"/>
  <c r="AC81" i="2"/>
  <c r="AF81" i="2"/>
  <c r="AE77" i="2"/>
  <c r="AF77" i="2"/>
  <c r="Z142" i="2"/>
  <c r="P142" i="2" s="1"/>
  <c r="AG129" i="2"/>
  <c r="Q129" i="2" s="1"/>
  <c r="W91" i="2"/>
  <c r="Y91" i="2"/>
  <c r="AQ90" i="2"/>
  <c r="AS90" i="2"/>
  <c r="AT86" i="2"/>
  <c r="AR85" i="2"/>
  <c r="AQ85" i="2"/>
  <c r="AU85" i="2" s="1"/>
  <c r="S85" i="2" s="1"/>
  <c r="AF84" i="2"/>
  <c r="AR82" i="2"/>
  <c r="AQ82" i="2"/>
  <c r="AT77" i="2"/>
  <c r="AU77" i="2" s="1"/>
  <c r="S77" i="2" s="1"/>
  <c r="AL77" i="2"/>
  <c r="AS67" i="2"/>
  <c r="AR67" i="2"/>
  <c r="AS63" i="2"/>
  <c r="AR63" i="2"/>
  <c r="AQ57" i="2"/>
  <c r="AS57" i="2"/>
  <c r="AR70" i="2"/>
  <c r="AE59" i="2"/>
  <c r="W57" i="2"/>
  <c r="AT56" i="2"/>
  <c r="AK56" i="2"/>
  <c r="AN56" i="2" s="1"/>
  <c r="R56" i="2" s="1"/>
  <c r="V56" i="2"/>
  <c r="V55" i="2"/>
  <c r="Z55" i="2" s="1"/>
  <c r="P55" i="2" s="1"/>
  <c r="AT54" i="2"/>
  <c r="AK54" i="2"/>
  <c r="V54" i="2"/>
  <c r="AM53" i="2"/>
  <c r="AJ52" i="2"/>
  <c r="Y52" i="2"/>
  <c r="AL51" i="2"/>
  <c r="AF51" i="2"/>
  <c r="X51" i="2"/>
  <c r="AS50" i="2"/>
  <c r="AL50" i="2"/>
  <c r="AS49" i="2"/>
  <c r="AE49" i="2"/>
  <c r="X49" i="2"/>
  <c r="AM48" i="2"/>
  <c r="AF48" i="2"/>
  <c r="AL47" i="2"/>
  <c r="AF47" i="2"/>
  <c r="X47" i="2"/>
  <c r="AS46" i="2"/>
  <c r="AL46" i="2"/>
  <c r="AS45" i="2"/>
  <c r="AF45" i="2"/>
  <c r="W43" i="2"/>
  <c r="Z43" i="2" s="1"/>
  <c r="P43" i="2" s="1"/>
  <c r="AT42" i="2"/>
  <c r="AL42" i="2"/>
  <c r="AN42" i="2" s="1"/>
  <c r="R42" i="2" s="1"/>
  <c r="AF42" i="2"/>
  <c r="W42" i="2"/>
  <c r="Z42" i="2" s="1"/>
  <c r="P42" i="2" s="1"/>
  <c r="AT41" i="2"/>
  <c r="AS40" i="2"/>
  <c r="AE38" i="2"/>
  <c r="AD37" i="2"/>
  <c r="AG37" i="2" s="1"/>
  <c r="Q37" i="2" s="1"/>
  <c r="AS36" i="2"/>
  <c r="AM36" i="2"/>
  <c r="AE36" i="2"/>
  <c r="AR35" i="2"/>
  <c r="AR34" i="2"/>
  <c r="AF34" i="2"/>
  <c r="AR33" i="2"/>
  <c r="AU33" i="2" s="1"/>
  <c r="S33" i="2" s="1"/>
  <c r="AD33" i="2"/>
  <c r="AG33" i="2" s="1"/>
  <c r="Q33" i="2" s="1"/>
  <c r="AE32" i="2"/>
  <c r="AF31" i="2"/>
  <c r="X31" i="2"/>
  <c r="Y31" i="2"/>
  <c r="AQ30" i="2"/>
  <c r="AE30" i="2"/>
  <c r="X30" i="2"/>
  <c r="W30" i="2"/>
  <c r="AD29" i="2"/>
  <c r="X29" i="2"/>
  <c r="Y29" i="2"/>
  <c r="Z29" i="2" s="1"/>
  <c r="P29" i="2" s="1"/>
  <c r="V57" i="2"/>
  <c r="AJ56" i="2"/>
  <c r="AJ54" i="2"/>
  <c r="AJ53" i="2"/>
  <c r="AN52" i="2"/>
  <c r="R52" i="2" s="1"/>
  <c r="X52" i="2"/>
  <c r="AK51" i="2"/>
  <c r="AN51" i="2" s="1"/>
  <c r="R51" i="2" s="1"/>
  <c r="AE51" i="2"/>
  <c r="V51" i="2"/>
  <c r="AK50" i="2"/>
  <c r="W49" i="2"/>
  <c r="Z49" i="2" s="1"/>
  <c r="P49" i="2" s="1"/>
  <c r="AT48" i="2"/>
  <c r="AL48" i="2"/>
  <c r="AN48" i="2" s="1"/>
  <c r="R48" i="2" s="1"/>
  <c r="AE48" i="2"/>
  <c r="AK47" i="2"/>
  <c r="AN47" i="2" s="1"/>
  <c r="R47" i="2" s="1"/>
  <c r="AE47" i="2"/>
  <c r="V47" i="2"/>
  <c r="AK46" i="2"/>
  <c r="AN46" i="2" s="1"/>
  <c r="R46" i="2" s="1"/>
  <c r="AE45" i="2"/>
  <c r="Y44" i="2"/>
  <c r="AS42" i="2"/>
  <c r="AK42" i="2"/>
  <c r="AR41" i="2"/>
  <c r="AR40" i="2"/>
  <c r="AU40" i="2" s="1"/>
  <c r="S40" i="2" s="1"/>
  <c r="AM39" i="2"/>
  <c r="AG39" i="2"/>
  <c r="Q39" i="2" s="1"/>
  <c r="AL38" i="2"/>
  <c r="AD38" i="2"/>
  <c r="AR36" i="2"/>
  <c r="AD36" i="2"/>
  <c r="AG35" i="2"/>
  <c r="Q35" i="2" s="1"/>
  <c r="AQ34" i="2"/>
  <c r="AE34" i="2"/>
  <c r="AC33" i="2"/>
  <c r="AD32" i="2"/>
  <c r="AG32" i="2" s="1"/>
  <c r="Q32" i="2" s="1"/>
  <c r="AD31" i="2"/>
  <c r="AC30" i="2"/>
  <c r="X26" i="2"/>
  <c r="Y26" i="2"/>
  <c r="W26" i="2"/>
  <c r="AF52" i="2"/>
  <c r="V52" i="2"/>
  <c r="Z51" i="2"/>
  <c r="P51" i="2" s="1"/>
  <c r="AM49" i="2"/>
  <c r="AS48" i="2"/>
  <c r="AJ48" i="2"/>
  <c r="Z47" i="2"/>
  <c r="P47" i="2" s="1"/>
  <c r="AM45" i="2"/>
  <c r="AN44" i="2"/>
  <c r="R44" i="2" s="1"/>
  <c r="AG41" i="2"/>
  <c r="Q41" i="2" s="1"/>
  <c r="AL39" i="2"/>
  <c r="AM35" i="2"/>
  <c r="AC34" i="2"/>
  <c r="AM31" i="2"/>
  <c r="AC31" i="2"/>
  <c r="AL30" i="2"/>
  <c r="AM30" i="2"/>
  <c r="X28" i="2"/>
  <c r="V28" i="2"/>
  <c r="AQ27" i="2"/>
  <c r="AR27" i="2"/>
  <c r="AT27" i="2"/>
  <c r="Z52" i="2"/>
  <c r="P52" i="2" s="1"/>
  <c r="Z50" i="2"/>
  <c r="P50" i="2" s="1"/>
  <c r="Z46" i="2"/>
  <c r="P46" i="2" s="1"/>
  <c r="AN43" i="2"/>
  <c r="R43" i="2" s="1"/>
  <c r="AG40" i="2"/>
  <c r="Q40" i="2" s="1"/>
  <c r="AU35" i="2"/>
  <c r="S35" i="2" s="1"/>
  <c r="AU30" i="2"/>
  <c r="S30" i="2" s="1"/>
  <c r="AF30" i="2"/>
  <c r="AL29" i="2"/>
  <c r="AJ29" i="2"/>
  <c r="AQ28" i="2"/>
  <c r="AS28" i="2"/>
  <c r="AC27" i="2"/>
  <c r="AE27" i="2"/>
  <c r="AJ25" i="2"/>
  <c r="Y25" i="2"/>
  <c r="AR23" i="2"/>
  <c r="AD21" i="2"/>
  <c r="V21" i="2"/>
  <c r="Z25" i="2"/>
  <c r="P25" i="2" s="1"/>
  <c r="AD25" i="2"/>
  <c r="V25" i="2"/>
  <c r="AS24" i="2"/>
  <c r="V24" i="2"/>
  <c r="AT23" i="2"/>
  <c r="AM23" i="2"/>
  <c r="AE23" i="2"/>
  <c r="AK22" i="2"/>
  <c r="AE22" i="2"/>
  <c r="W22" i="2"/>
  <c r="AJ21" i="2"/>
  <c r="Y21" i="2"/>
  <c r="AS23" i="2"/>
  <c r="AK23" i="2"/>
  <c r="W21" i="2"/>
  <c r="AD10" i="2"/>
  <c r="AF10" i="2"/>
  <c r="AK18" i="2"/>
  <c r="AL18" i="2"/>
  <c r="AM18" i="2"/>
  <c r="AR18" i="2"/>
  <c r="AS18" i="2"/>
  <c r="AT18" i="2"/>
  <c r="AC216" i="2"/>
  <c r="AD216" i="2"/>
  <c r="AE216" i="2"/>
  <c r="AQ210" i="2"/>
  <c r="AR210" i="2"/>
  <c r="AS210" i="2"/>
  <c r="AC200" i="2"/>
  <c r="AD200" i="2"/>
  <c r="AE200" i="2"/>
  <c r="M9" i="2"/>
  <c r="AQ18" i="2"/>
  <c r="W220" i="2"/>
  <c r="Z220" i="2" s="1"/>
  <c r="P220" i="2" s="1"/>
  <c r="V220" i="2"/>
  <c r="X220" i="2"/>
  <c r="Y220" i="2"/>
  <c r="AF216" i="2"/>
  <c r="AK214" i="2"/>
  <c r="AJ214" i="2"/>
  <c r="AL214" i="2"/>
  <c r="AM214" i="2"/>
  <c r="AG213" i="2"/>
  <c r="Q213" i="2" s="1"/>
  <c r="W212" i="2"/>
  <c r="V212" i="2"/>
  <c r="X212" i="2"/>
  <c r="Y212" i="2"/>
  <c r="AT210" i="2"/>
  <c r="AK206" i="2"/>
  <c r="AJ206" i="2"/>
  <c r="AL206" i="2"/>
  <c r="AM206" i="2"/>
  <c r="AG205" i="2"/>
  <c r="Q205" i="2" s="1"/>
  <c r="W204" i="2"/>
  <c r="V204" i="2"/>
  <c r="X204" i="2"/>
  <c r="Y204" i="2"/>
  <c r="AF200" i="2"/>
  <c r="AK198" i="2"/>
  <c r="AJ198" i="2"/>
  <c r="AN198" i="2" s="1"/>
  <c r="R198" i="2" s="1"/>
  <c r="AL198" i="2"/>
  <c r="AM198" i="2"/>
  <c r="AR195" i="2"/>
  <c r="AQ195" i="2"/>
  <c r="AS195" i="2"/>
  <c r="AT195" i="2"/>
  <c r="AE182" i="2"/>
  <c r="AC182" i="2"/>
  <c r="AD182" i="2"/>
  <c r="AF182" i="2"/>
  <c r="AJ149" i="2"/>
  <c r="AK149" i="2"/>
  <c r="AL149" i="2"/>
  <c r="AM149" i="2"/>
  <c r="V133" i="2"/>
  <c r="X133" i="2"/>
  <c r="W133" i="2"/>
  <c r="Y133" i="2"/>
  <c r="W81" i="2"/>
  <c r="V81" i="2"/>
  <c r="X14" i="2"/>
  <c r="V14" i="2"/>
  <c r="AD18" i="2"/>
  <c r="AF18" i="2"/>
  <c r="AK14" i="2"/>
  <c r="AL14" i="2"/>
  <c r="AM14" i="2"/>
  <c r="AK10" i="2"/>
  <c r="AL10" i="2"/>
  <c r="AM10" i="2"/>
  <c r="AR10" i="2"/>
  <c r="AS10" i="2"/>
  <c r="AT10" i="2"/>
  <c r="AQ218" i="2"/>
  <c r="AR218" i="2"/>
  <c r="AS218" i="2"/>
  <c r="AC208" i="2"/>
  <c r="AD208" i="2"/>
  <c r="AE208" i="2"/>
  <c r="AQ202" i="2"/>
  <c r="AR202" i="2"/>
  <c r="AS202" i="2"/>
  <c r="AC198" i="2"/>
  <c r="AD198" i="2"/>
  <c r="AE198" i="2"/>
  <c r="AF198" i="2"/>
  <c r="AL174" i="2"/>
  <c r="AJ174" i="2"/>
  <c r="AM174" i="2"/>
  <c r="AL170" i="2"/>
  <c r="AJ170" i="2"/>
  <c r="AM170" i="2"/>
  <c r="AL166" i="2"/>
  <c r="AJ166" i="2"/>
  <c r="AM166" i="2"/>
  <c r="AL162" i="2"/>
  <c r="AJ162" i="2"/>
  <c r="AM162" i="2"/>
  <c r="AL158" i="2"/>
  <c r="AJ158" i="2"/>
  <c r="AM158" i="2"/>
  <c r="AL154" i="2"/>
  <c r="AJ154" i="2"/>
  <c r="AM154" i="2"/>
  <c r="X20" i="2"/>
  <c r="V20" i="2"/>
  <c r="Y17" i="2"/>
  <c r="W17" i="2"/>
  <c r="X10" i="2"/>
  <c r="V10" i="2"/>
  <c r="V17" i="2"/>
  <c r="W20" i="2"/>
  <c r="W14" i="2"/>
  <c r="Y10" i="2"/>
  <c r="AE10" i="2"/>
  <c r="AJ14" i="2"/>
  <c r="AQ10" i="2"/>
  <c r="AK224" i="2"/>
  <c r="AJ224" i="2"/>
  <c r="AL224" i="2"/>
  <c r="AM224" i="2"/>
  <c r="W223" i="2"/>
  <c r="V223" i="2"/>
  <c r="X223" i="2"/>
  <c r="Y223" i="2"/>
  <c r="AK218" i="2"/>
  <c r="AJ218" i="2"/>
  <c r="AL218" i="2"/>
  <c r="AM218" i="2"/>
  <c r="W216" i="2"/>
  <c r="V216" i="2"/>
  <c r="X216" i="2"/>
  <c r="Y216" i="2"/>
  <c r="AK210" i="2"/>
  <c r="AJ210" i="2"/>
  <c r="AL210" i="2"/>
  <c r="AM210" i="2"/>
  <c r="W208" i="2"/>
  <c r="V208" i="2"/>
  <c r="X208" i="2"/>
  <c r="Y208" i="2"/>
  <c r="AK202" i="2"/>
  <c r="AJ202" i="2"/>
  <c r="AL202" i="2"/>
  <c r="AM202" i="2"/>
  <c r="W200" i="2"/>
  <c r="V200" i="2"/>
  <c r="X200" i="2"/>
  <c r="Y200" i="2"/>
  <c r="AQ193" i="2"/>
  <c r="AS193" i="2"/>
  <c r="AC192" i="2"/>
  <c r="AF192" i="2"/>
  <c r="AD192" i="2"/>
  <c r="AE192" i="2"/>
  <c r="M189" i="2"/>
  <c r="AC181" i="2"/>
  <c r="AE181" i="2"/>
  <c r="AD181" i="2"/>
  <c r="AF181" i="2"/>
  <c r="V147" i="2"/>
  <c r="W147" i="2"/>
  <c r="X147" i="2"/>
  <c r="Y147" i="2"/>
  <c r="W11" i="2"/>
  <c r="Y11" i="2"/>
  <c r="AD14" i="2"/>
  <c r="AF14" i="2"/>
  <c r="AR14" i="2"/>
  <c r="AS14" i="2"/>
  <c r="AT14" i="2"/>
  <c r="AC18" i="2"/>
  <c r="AG18" i="2" s="1"/>
  <c r="Q18" i="2" s="1"/>
  <c r="AE14" i="2"/>
  <c r="AQ224" i="2"/>
  <c r="AR224" i="2"/>
  <c r="AS224" i="2"/>
  <c r="AU224" i="2" s="1"/>
  <c r="S224" i="2" s="1"/>
  <c r="AC223" i="2"/>
  <c r="AD223" i="2"/>
  <c r="AE223" i="2"/>
  <c r="AL8" i="2"/>
  <c r="AJ8" i="2"/>
  <c r="X16" i="2"/>
  <c r="V16" i="2"/>
  <c r="AD12" i="2"/>
  <c r="AG12" i="2" s="1"/>
  <c r="Q12" i="2" s="1"/>
  <c r="AF12" i="2"/>
  <c r="AD20" i="2"/>
  <c r="AF20" i="2"/>
  <c r="AD16" i="2"/>
  <c r="AG16" i="2" s="1"/>
  <c r="Q16" i="2" s="1"/>
  <c r="AF16" i="2"/>
  <c r="AK20" i="2"/>
  <c r="AM20" i="2"/>
  <c r="AK16" i="2"/>
  <c r="AN16" i="2" s="1"/>
  <c r="R16" i="2" s="1"/>
  <c r="AL16" i="2"/>
  <c r="AM16" i="2"/>
  <c r="AK12" i="2"/>
  <c r="AL12" i="2"/>
  <c r="AM12" i="2"/>
  <c r="AR20" i="2"/>
  <c r="AS20" i="2"/>
  <c r="AT20" i="2"/>
  <c r="AR16" i="2"/>
  <c r="AS16" i="2"/>
  <c r="AT16" i="2"/>
  <c r="AR12" i="2"/>
  <c r="AS12" i="2"/>
  <c r="AT12" i="2"/>
  <c r="X17" i="2"/>
  <c r="X11" i="2"/>
  <c r="Y16" i="2"/>
  <c r="AE20" i="2"/>
  <c r="AC10" i="2"/>
  <c r="AG10" i="2" s="1"/>
  <c r="Q10" i="2" s="1"/>
  <c r="AM8" i="2"/>
  <c r="AJ20" i="2"/>
  <c r="AJ18" i="2"/>
  <c r="AQ16" i="2"/>
  <c r="AQ14" i="2"/>
  <c r="AC220" i="2"/>
  <c r="AD220" i="2"/>
  <c r="AE220" i="2"/>
  <c r="AU215" i="2"/>
  <c r="S215" i="2" s="1"/>
  <c r="AQ214" i="2"/>
  <c r="AR214" i="2"/>
  <c r="AS214" i="2"/>
  <c r="AC212" i="2"/>
  <c r="AD212" i="2"/>
  <c r="AE212" i="2"/>
  <c r="AU207" i="2"/>
  <c r="S207" i="2" s="1"/>
  <c r="AQ206" i="2"/>
  <c r="AR206" i="2"/>
  <c r="AS206" i="2"/>
  <c r="AC204" i="2"/>
  <c r="AD204" i="2"/>
  <c r="AE204" i="2"/>
  <c r="AU199" i="2"/>
  <c r="S199" i="2" s="1"/>
  <c r="AQ198" i="2"/>
  <c r="AR198" i="2"/>
  <c r="AS198" i="2"/>
  <c r="AR188" i="2"/>
  <c r="AQ188" i="2"/>
  <c r="AS188" i="2"/>
  <c r="AT188" i="2"/>
  <c r="M186" i="2"/>
  <c r="AJ147" i="2"/>
  <c r="AK147" i="2"/>
  <c r="AL147" i="2"/>
  <c r="AM147" i="2"/>
  <c r="V18" i="2"/>
  <c r="Z18" i="2" s="1"/>
  <c r="P18" i="2" s="1"/>
  <c r="W8" i="2"/>
  <c r="W13" i="2"/>
  <c r="Y19" i="2"/>
  <c r="Z19" i="2" s="1"/>
  <c r="P19" i="2" s="1"/>
  <c r="AC8" i="2"/>
  <c r="AF17" i="2"/>
  <c r="AF13" i="2"/>
  <c r="AG13" i="2" s="1"/>
  <c r="Q13" i="2" s="1"/>
  <c r="AF9" i="2"/>
  <c r="AQ8" i="2"/>
  <c r="AM17" i="2"/>
  <c r="AM13" i="2"/>
  <c r="AM9" i="2"/>
  <c r="AT17" i="2"/>
  <c r="AT13" i="2"/>
  <c r="AT9" i="2"/>
  <c r="AC227" i="2"/>
  <c r="AG227" i="2" s="1"/>
  <c r="Q227" i="2" s="1"/>
  <c r="X227" i="2"/>
  <c r="Z227" i="2" s="1"/>
  <c r="P227" i="2" s="1"/>
  <c r="AC226" i="2"/>
  <c r="AG226" i="2" s="1"/>
  <c r="Q226" i="2" s="1"/>
  <c r="X226" i="2"/>
  <c r="Z226" i="2" s="1"/>
  <c r="P226" i="2" s="1"/>
  <c r="AC225" i="2"/>
  <c r="AG225" i="2" s="1"/>
  <c r="Q225" i="2" s="1"/>
  <c r="V225" i="2"/>
  <c r="Z224" i="2"/>
  <c r="P224" i="2" s="1"/>
  <c r="AL223" i="2"/>
  <c r="AN223" i="2" s="1"/>
  <c r="R223" i="2" s="1"/>
  <c r="AQ222" i="2"/>
  <c r="AU222" i="2" s="1"/>
  <c r="S222" i="2" s="1"/>
  <c r="AJ222" i="2"/>
  <c r="X222" i="2"/>
  <c r="AC221" i="2"/>
  <c r="AG221" i="2" s="1"/>
  <c r="Q221" i="2" s="1"/>
  <c r="X221" i="2"/>
  <c r="Z221" i="2" s="1"/>
  <c r="P221" i="2" s="1"/>
  <c r="AQ220" i="2"/>
  <c r="AU220" i="2" s="1"/>
  <c r="S220" i="2" s="1"/>
  <c r="AJ220" i="2"/>
  <c r="AL219" i="2"/>
  <c r="AN219" i="2" s="1"/>
  <c r="R219" i="2" s="1"/>
  <c r="Z219" i="2"/>
  <c r="P219" i="2" s="1"/>
  <c r="AC218" i="2"/>
  <c r="AG218" i="2" s="1"/>
  <c r="Q218" i="2" s="1"/>
  <c r="V218" i="2"/>
  <c r="X217" i="2"/>
  <c r="Z217" i="2" s="1"/>
  <c r="P217" i="2" s="1"/>
  <c r="AQ216" i="2"/>
  <c r="AU216" i="2" s="1"/>
  <c r="S216" i="2" s="1"/>
  <c r="AJ216" i="2"/>
  <c r="AL215" i="2"/>
  <c r="Z215" i="2"/>
  <c r="P215" i="2" s="1"/>
  <c r="AC214" i="2"/>
  <c r="AG214" i="2" s="1"/>
  <c r="Q214" i="2" s="1"/>
  <c r="V214" i="2"/>
  <c r="X213" i="2"/>
  <c r="AQ212" i="2"/>
  <c r="AU212" i="2" s="1"/>
  <c r="S212" i="2" s="1"/>
  <c r="AJ212" i="2"/>
  <c r="AL211" i="2"/>
  <c r="Z211" i="2"/>
  <c r="P211" i="2" s="1"/>
  <c r="AC210" i="2"/>
  <c r="AG210" i="2" s="1"/>
  <c r="Q210" i="2" s="1"/>
  <c r="V210" i="2"/>
  <c r="X209" i="2"/>
  <c r="AQ208" i="2"/>
  <c r="AU208" i="2" s="1"/>
  <c r="S208" i="2" s="1"/>
  <c r="AJ208" i="2"/>
  <c r="AL207" i="2"/>
  <c r="Z207" i="2"/>
  <c r="P207" i="2" s="1"/>
  <c r="AC206" i="2"/>
  <c r="AG206" i="2" s="1"/>
  <c r="Q206" i="2" s="1"/>
  <c r="V206" i="2"/>
  <c r="X205" i="2"/>
  <c r="AQ204" i="2"/>
  <c r="AU204" i="2" s="1"/>
  <c r="S204" i="2" s="1"/>
  <c r="AJ204" i="2"/>
  <c r="AL203" i="2"/>
  <c r="AN203" i="2" s="1"/>
  <c r="R203" i="2" s="1"/>
  <c r="F203" i="2" s="1"/>
  <c r="G203" i="2" s="1"/>
  <c r="J203" i="2" s="1"/>
  <c r="K203" i="2" s="1"/>
  <c r="Z203" i="2"/>
  <c r="P203" i="2" s="1"/>
  <c r="AC202" i="2"/>
  <c r="AG202" i="2" s="1"/>
  <c r="Q202" i="2" s="1"/>
  <c r="V202" i="2"/>
  <c r="X201" i="2"/>
  <c r="Z201" i="2" s="1"/>
  <c r="P201" i="2" s="1"/>
  <c r="AQ200" i="2"/>
  <c r="AU200" i="2" s="1"/>
  <c r="S200" i="2" s="1"/>
  <c r="AJ200" i="2"/>
  <c r="AL199" i="2"/>
  <c r="Z199" i="2"/>
  <c r="P199" i="2" s="1"/>
  <c r="AE197" i="2"/>
  <c r="AG197" i="2" s="1"/>
  <c r="Q197" i="2" s="1"/>
  <c r="AS196" i="2"/>
  <c r="AD196" i="2"/>
  <c r="AG196" i="2" s="1"/>
  <c r="Q196" i="2" s="1"/>
  <c r="AD193" i="2"/>
  <c r="V192" i="2"/>
  <c r="Y192" i="2"/>
  <c r="AQ191" i="2"/>
  <c r="AS191" i="2"/>
  <c r="AU191" i="2" s="1"/>
  <c r="S191" i="2" s="1"/>
  <c r="AC191" i="2"/>
  <c r="AF191" i="2"/>
  <c r="AS190" i="2"/>
  <c r="AJ189" i="2"/>
  <c r="AC189" i="2"/>
  <c r="AD188" i="2"/>
  <c r="AD187" i="2"/>
  <c r="AG187" i="2" s="1"/>
  <c r="Q187" i="2" s="1"/>
  <c r="M187" i="2"/>
  <c r="AE184" i="2"/>
  <c r="AC184" i="2"/>
  <c r="AC183" i="2"/>
  <c r="AE183" i="2"/>
  <c r="AG183" i="2" s="1"/>
  <c r="Q183" i="2" s="1"/>
  <c r="M179" i="2"/>
  <c r="M151" i="2"/>
  <c r="M152" i="2"/>
  <c r="AD149" i="2"/>
  <c r="AC149" i="2"/>
  <c r="AE149" i="2"/>
  <c r="AF149" i="2"/>
  <c r="M149" i="2"/>
  <c r="AJ144" i="2"/>
  <c r="AK144" i="2"/>
  <c r="AL144" i="2"/>
  <c r="V144" i="2"/>
  <c r="W144" i="2"/>
  <c r="X144" i="2"/>
  <c r="Z143" i="2"/>
  <c r="P143" i="2" s="1"/>
  <c r="Z141" i="2"/>
  <c r="P141" i="2" s="1"/>
  <c r="Z139" i="2"/>
  <c r="P139" i="2" s="1"/>
  <c r="Z137" i="2"/>
  <c r="P137" i="2" s="1"/>
  <c r="AJ134" i="2"/>
  <c r="AK134" i="2"/>
  <c r="AL134" i="2"/>
  <c r="AL111" i="2"/>
  <c r="AK111" i="2"/>
  <c r="AM111" i="2"/>
  <c r="AC107" i="2"/>
  <c r="AE107" i="2"/>
  <c r="AF107" i="2"/>
  <c r="AL106" i="2"/>
  <c r="AJ106" i="2"/>
  <c r="AK106" i="2"/>
  <c r="AM106" i="2"/>
  <c r="AQ99" i="2"/>
  <c r="AR99" i="2"/>
  <c r="AS99" i="2"/>
  <c r="AT99" i="2"/>
  <c r="AQ97" i="2"/>
  <c r="AT97" i="2"/>
  <c r="AL96" i="2"/>
  <c r="AM96" i="2"/>
  <c r="AU227" i="2"/>
  <c r="S227" i="2" s="1"/>
  <c r="AU226" i="2"/>
  <c r="S226" i="2" s="1"/>
  <c r="AU225" i="2"/>
  <c r="S225" i="2" s="1"/>
  <c r="AG224" i="2"/>
  <c r="Q224" i="2" s="1"/>
  <c r="AU221" i="2"/>
  <c r="S221" i="2" s="1"/>
  <c r="W197" i="2"/>
  <c r="Z197" i="2" s="1"/>
  <c r="P197" i="2" s="1"/>
  <c r="X197" i="2"/>
  <c r="AU196" i="2"/>
  <c r="S196" i="2" s="1"/>
  <c r="AK196" i="2"/>
  <c r="AJ196" i="2"/>
  <c r="W196" i="2"/>
  <c r="Y196" i="2"/>
  <c r="X194" i="2"/>
  <c r="W194" i="2"/>
  <c r="AE186" i="2"/>
  <c r="AC186" i="2"/>
  <c r="AG186" i="2" s="1"/>
  <c r="Q186" i="2" s="1"/>
  <c r="AC185" i="2"/>
  <c r="AG185" i="2" s="1"/>
  <c r="Q185" i="2" s="1"/>
  <c r="AE185" i="2"/>
  <c r="AE178" i="2"/>
  <c r="AC178" i="2"/>
  <c r="AG178" i="2" s="1"/>
  <c r="Q178" i="2" s="1"/>
  <c r="AC177" i="2"/>
  <c r="AE177" i="2"/>
  <c r="AL176" i="2"/>
  <c r="AJ176" i="2"/>
  <c r="X174" i="2"/>
  <c r="V174" i="2"/>
  <c r="Y174" i="2"/>
  <c r="AG172" i="2"/>
  <c r="Q172" i="2" s="1"/>
  <c r="X170" i="2"/>
  <c r="V170" i="2"/>
  <c r="Y170" i="2"/>
  <c r="AG168" i="2"/>
  <c r="Q168" i="2" s="1"/>
  <c r="X166" i="2"/>
  <c r="V166" i="2"/>
  <c r="Y166" i="2"/>
  <c r="AG164" i="2"/>
  <c r="Q164" i="2" s="1"/>
  <c r="X162" i="2"/>
  <c r="V162" i="2"/>
  <c r="Y162" i="2"/>
  <c r="AG160" i="2"/>
  <c r="Q160" i="2" s="1"/>
  <c r="X158" i="2"/>
  <c r="V158" i="2"/>
  <c r="Y158" i="2"/>
  <c r="AG156" i="2"/>
  <c r="Q156" i="2" s="1"/>
  <c r="X154" i="2"/>
  <c r="V154" i="2"/>
  <c r="Y154" i="2"/>
  <c r="AN150" i="2"/>
  <c r="R150" i="2" s="1"/>
  <c r="AR148" i="2"/>
  <c r="AQ148" i="2"/>
  <c r="AS148" i="2"/>
  <c r="AT148" i="2"/>
  <c r="V146" i="2"/>
  <c r="W146" i="2"/>
  <c r="X146" i="2"/>
  <c r="AJ145" i="2"/>
  <c r="AK145" i="2"/>
  <c r="AL145" i="2"/>
  <c r="AJ135" i="2"/>
  <c r="AK135" i="2"/>
  <c r="AL135" i="2"/>
  <c r="Z134" i="2"/>
  <c r="P134" i="2" s="1"/>
  <c r="Y225" i="2"/>
  <c r="Z225" i="2" s="1"/>
  <c r="P225" i="2" s="1"/>
  <c r="F225" i="2" s="1"/>
  <c r="G225" i="2" s="1"/>
  <c r="J225" i="2" s="1"/>
  <c r="K225" i="2" s="1"/>
  <c r="AM222" i="2"/>
  <c r="Z222" i="2"/>
  <c r="P222" i="2" s="1"/>
  <c r="AM220" i="2"/>
  <c r="Y218" i="2"/>
  <c r="Z218" i="2" s="1"/>
  <c r="P218" i="2" s="1"/>
  <c r="AM216" i="2"/>
  <c r="AN216" i="2" s="1"/>
  <c r="R216" i="2" s="1"/>
  <c r="Y214" i="2"/>
  <c r="Z214" i="2" s="1"/>
  <c r="P214" i="2" s="1"/>
  <c r="Z213" i="2"/>
  <c r="P213" i="2" s="1"/>
  <c r="AM212" i="2"/>
  <c r="Y210" i="2"/>
  <c r="Z209" i="2"/>
  <c r="P209" i="2" s="1"/>
  <c r="AM208" i="2"/>
  <c r="Y206" i="2"/>
  <c r="Z206" i="2" s="1"/>
  <c r="P206" i="2" s="1"/>
  <c r="Z205" i="2"/>
  <c r="P205" i="2" s="1"/>
  <c r="AM204" i="2"/>
  <c r="Y202" i="2"/>
  <c r="Z202" i="2" s="1"/>
  <c r="P202" i="2" s="1"/>
  <c r="AM200" i="2"/>
  <c r="AN200" i="2" s="1"/>
  <c r="R200" i="2" s="1"/>
  <c r="W198" i="2"/>
  <c r="V198" i="2"/>
  <c r="AK195" i="2"/>
  <c r="AL195" i="2"/>
  <c r="AN195" i="2" s="1"/>
  <c r="R195" i="2" s="1"/>
  <c r="AQ192" i="2"/>
  <c r="AR192" i="2"/>
  <c r="M190" i="2"/>
  <c r="AF189" i="2"/>
  <c r="AG189" i="2" s="1"/>
  <c r="Q189" i="2" s="1"/>
  <c r="AF188" i="2"/>
  <c r="M183" i="2"/>
  <c r="AE180" i="2"/>
  <c r="AC180" i="2"/>
  <c r="AG180" i="2" s="1"/>
  <c r="Q180" i="2" s="1"/>
  <c r="AC179" i="2"/>
  <c r="AG179" i="2" s="1"/>
  <c r="Q179" i="2" s="1"/>
  <c r="AE179" i="2"/>
  <c r="AQ175" i="2"/>
  <c r="AR175" i="2"/>
  <c r="AS175" i="2"/>
  <c r="AC175" i="2"/>
  <c r="AD175" i="2"/>
  <c r="AE175" i="2"/>
  <c r="AQ171" i="2"/>
  <c r="AR171" i="2"/>
  <c r="AS171" i="2"/>
  <c r="AC171" i="2"/>
  <c r="AD171" i="2"/>
  <c r="AG171" i="2" s="1"/>
  <c r="Q171" i="2" s="1"/>
  <c r="AE171" i="2"/>
  <c r="AQ167" i="2"/>
  <c r="AR167" i="2"/>
  <c r="AU167" i="2" s="1"/>
  <c r="S167" i="2" s="1"/>
  <c r="AS167" i="2"/>
  <c r="AC167" i="2"/>
  <c r="AD167" i="2"/>
  <c r="AE167" i="2"/>
  <c r="AQ163" i="2"/>
  <c r="AR163" i="2"/>
  <c r="AS163" i="2"/>
  <c r="AC163" i="2"/>
  <c r="AD163" i="2"/>
  <c r="AE163" i="2"/>
  <c r="AQ159" i="2"/>
  <c r="AR159" i="2"/>
  <c r="AU159" i="2" s="1"/>
  <c r="S159" i="2" s="1"/>
  <c r="AS159" i="2"/>
  <c r="AC159" i="2"/>
  <c r="AD159" i="2"/>
  <c r="AE159" i="2"/>
  <c r="AQ155" i="2"/>
  <c r="AR155" i="2"/>
  <c r="AS155" i="2"/>
  <c r="AC155" i="2"/>
  <c r="AD155" i="2"/>
  <c r="AE155" i="2"/>
  <c r="AG153" i="2"/>
  <c r="Q153" i="2" s="1"/>
  <c r="AD152" i="2"/>
  <c r="AC152" i="2"/>
  <c r="AE152" i="2"/>
  <c r="AJ142" i="2"/>
  <c r="AK142" i="2"/>
  <c r="AL142" i="2"/>
  <c r="AJ140" i="2"/>
  <c r="AK140" i="2"/>
  <c r="AL140" i="2"/>
  <c r="AJ138" i="2"/>
  <c r="AK138" i="2"/>
  <c r="AL138" i="2"/>
  <c r="AJ136" i="2"/>
  <c r="AK136" i="2"/>
  <c r="AL136" i="2"/>
  <c r="Z195" i="2"/>
  <c r="P195" i="2" s="1"/>
  <c r="V176" i="2"/>
  <c r="AM175" i="2"/>
  <c r="Y175" i="2"/>
  <c r="AQ173" i="2"/>
  <c r="AU173" i="2" s="1"/>
  <c r="S173" i="2" s="1"/>
  <c r="AC173" i="2"/>
  <c r="AG173" i="2" s="1"/>
  <c r="Q173" i="2" s="1"/>
  <c r="AJ172" i="2"/>
  <c r="V172" i="2"/>
  <c r="AM171" i="2"/>
  <c r="Y171" i="2"/>
  <c r="AQ169" i="2"/>
  <c r="AU169" i="2" s="1"/>
  <c r="S169" i="2" s="1"/>
  <c r="AC169" i="2"/>
  <c r="AG169" i="2" s="1"/>
  <c r="Q169" i="2" s="1"/>
  <c r="AJ168" i="2"/>
  <c r="V168" i="2"/>
  <c r="AM167" i="2"/>
  <c r="Y167" i="2"/>
  <c r="AQ165" i="2"/>
  <c r="AU165" i="2" s="1"/>
  <c r="S165" i="2" s="1"/>
  <c r="AC165" i="2"/>
  <c r="AG165" i="2" s="1"/>
  <c r="Q165" i="2" s="1"/>
  <c r="AJ164" i="2"/>
  <c r="V164" i="2"/>
  <c r="AM163" i="2"/>
  <c r="Y163" i="2"/>
  <c r="AQ161" i="2"/>
  <c r="AU161" i="2" s="1"/>
  <c r="S161" i="2" s="1"/>
  <c r="AC161" i="2"/>
  <c r="AG161" i="2" s="1"/>
  <c r="Q161" i="2" s="1"/>
  <c r="AJ160" i="2"/>
  <c r="V160" i="2"/>
  <c r="AM159" i="2"/>
  <c r="Y159" i="2"/>
  <c r="AQ157" i="2"/>
  <c r="AU157" i="2" s="1"/>
  <c r="S157" i="2" s="1"/>
  <c r="AC157" i="2"/>
  <c r="AG157" i="2" s="1"/>
  <c r="Q157" i="2" s="1"/>
  <c r="AJ156" i="2"/>
  <c r="V156" i="2"/>
  <c r="AM155" i="2"/>
  <c r="Y155" i="2"/>
  <c r="AQ153" i="2"/>
  <c r="AU153" i="2" s="1"/>
  <c r="S153" i="2" s="1"/>
  <c r="AC153" i="2"/>
  <c r="AQ151" i="2"/>
  <c r="V151" i="2"/>
  <c r="Z151" i="2" s="1"/>
  <c r="P151" i="2" s="1"/>
  <c r="AQ150" i="2"/>
  <c r="V149" i="2"/>
  <c r="Z149" i="2" s="1"/>
  <c r="P149" i="2" s="1"/>
  <c r="AJ148" i="2"/>
  <c r="AN148" i="2" s="1"/>
  <c r="R148" i="2" s="1"/>
  <c r="V148" i="2"/>
  <c r="Z148" i="2" s="1"/>
  <c r="P148" i="2" s="1"/>
  <c r="AS147" i="2"/>
  <c r="AJ146" i="2"/>
  <c r="AC145" i="2"/>
  <c r="AF136" i="2"/>
  <c r="AF135" i="2"/>
  <c r="AF134" i="2"/>
  <c r="AT133" i="2"/>
  <c r="AN133" i="2"/>
  <c r="R133" i="2" s="1"/>
  <c r="M133" i="2"/>
  <c r="AQ131" i="2"/>
  <c r="AS131" i="2"/>
  <c r="AQ128" i="2"/>
  <c r="AR128" i="2"/>
  <c r="AS128" i="2"/>
  <c r="AU126" i="2"/>
  <c r="S126" i="2" s="1"/>
  <c r="AQ124" i="2"/>
  <c r="AR124" i="2"/>
  <c r="AS124" i="2"/>
  <c r="AU122" i="2"/>
  <c r="S122" i="2" s="1"/>
  <c r="AQ120" i="2"/>
  <c r="AR120" i="2"/>
  <c r="AS120" i="2"/>
  <c r="X118" i="2"/>
  <c r="W118" i="2"/>
  <c r="Y118" i="2"/>
  <c r="AC106" i="2"/>
  <c r="AD106" i="2"/>
  <c r="AE106" i="2"/>
  <c r="AF106" i="2"/>
  <c r="X105" i="2"/>
  <c r="V105" i="2"/>
  <c r="W105" i="2"/>
  <c r="Z105" i="2" s="1"/>
  <c r="P105" i="2" s="1"/>
  <c r="Y105" i="2"/>
  <c r="AC104" i="2"/>
  <c r="AF104" i="2"/>
  <c r="AL95" i="2"/>
  <c r="AK95" i="2"/>
  <c r="AM95" i="2"/>
  <c r="W89" i="2"/>
  <c r="V89" i="2"/>
  <c r="Y89" i="2"/>
  <c r="W85" i="2"/>
  <c r="V85" i="2"/>
  <c r="M150" i="2"/>
  <c r="AS132" i="2"/>
  <c r="AT132" i="2"/>
  <c r="AE132" i="2"/>
  <c r="AC132" i="2"/>
  <c r="AC131" i="2"/>
  <c r="AE131" i="2"/>
  <c r="AK128" i="2"/>
  <c r="AJ128" i="2"/>
  <c r="AL128" i="2"/>
  <c r="AM128" i="2"/>
  <c r="AK124" i="2"/>
  <c r="AJ124" i="2"/>
  <c r="AL124" i="2"/>
  <c r="AM124" i="2"/>
  <c r="AK120" i="2"/>
  <c r="AJ120" i="2"/>
  <c r="AL120" i="2"/>
  <c r="AM120" i="2"/>
  <c r="M103" i="2"/>
  <c r="M104" i="2"/>
  <c r="X102" i="2"/>
  <c r="W102" i="2"/>
  <c r="Y102" i="2"/>
  <c r="X99" i="2"/>
  <c r="Y99" i="2"/>
  <c r="AK88" i="2"/>
  <c r="AJ88" i="2"/>
  <c r="AM88" i="2"/>
  <c r="AQ87" i="2"/>
  <c r="AR87" i="2"/>
  <c r="AS87" i="2"/>
  <c r="AU86" i="2"/>
  <c r="S86" i="2" s="1"/>
  <c r="AU174" i="2"/>
  <c r="S174" i="2" s="1"/>
  <c r="AG174" i="2"/>
  <c r="Q174" i="2" s="1"/>
  <c r="AU170" i="2"/>
  <c r="S170" i="2" s="1"/>
  <c r="AG170" i="2"/>
  <c r="Q170" i="2" s="1"/>
  <c r="AU166" i="2"/>
  <c r="S166" i="2" s="1"/>
  <c r="AG166" i="2"/>
  <c r="Q166" i="2" s="1"/>
  <c r="AU162" i="2"/>
  <c r="S162" i="2" s="1"/>
  <c r="AG162" i="2"/>
  <c r="Q162" i="2" s="1"/>
  <c r="AU158" i="2"/>
  <c r="S158" i="2" s="1"/>
  <c r="AG158" i="2"/>
  <c r="Q158" i="2" s="1"/>
  <c r="AU154" i="2"/>
  <c r="S154" i="2" s="1"/>
  <c r="AG154" i="2"/>
  <c r="Q154" i="2" s="1"/>
  <c r="Z152" i="2"/>
  <c r="P152" i="2" s="1"/>
  <c r="Z150" i="2"/>
  <c r="P150" i="2" s="1"/>
  <c r="AN143" i="2"/>
  <c r="R143" i="2" s="1"/>
  <c r="AN141" i="2"/>
  <c r="R141" i="2" s="1"/>
  <c r="AN139" i="2"/>
  <c r="R139" i="2" s="1"/>
  <c r="AN137" i="2"/>
  <c r="R137" i="2" s="1"/>
  <c r="AQ127" i="2"/>
  <c r="AR127" i="2"/>
  <c r="AS127" i="2"/>
  <c r="AC127" i="2"/>
  <c r="AD127" i="2"/>
  <c r="AE127" i="2"/>
  <c r="AQ123" i="2"/>
  <c r="AR123" i="2"/>
  <c r="AU123" i="2" s="1"/>
  <c r="S123" i="2" s="1"/>
  <c r="AS123" i="2"/>
  <c r="AC123" i="2"/>
  <c r="AD123" i="2"/>
  <c r="AE123" i="2"/>
  <c r="AQ119" i="2"/>
  <c r="AR119" i="2"/>
  <c r="AS119" i="2"/>
  <c r="AC119" i="2"/>
  <c r="AD119" i="2"/>
  <c r="AE119" i="2"/>
  <c r="AQ115" i="2"/>
  <c r="AR115" i="2"/>
  <c r="AS115" i="2"/>
  <c r="AT115" i="2"/>
  <c r="AL112" i="2"/>
  <c r="AM112" i="2"/>
  <c r="AQ104" i="2"/>
  <c r="AS104" i="2"/>
  <c r="AT104" i="2"/>
  <c r="AL131" i="2"/>
  <c r="AC128" i="2"/>
  <c r="AG128" i="2" s="1"/>
  <c r="Q128" i="2" s="1"/>
  <c r="AL127" i="2"/>
  <c r="AC124" i="2"/>
  <c r="AG124" i="2" s="1"/>
  <c r="Q124" i="2" s="1"/>
  <c r="AL123" i="2"/>
  <c r="AC120" i="2"/>
  <c r="AG120" i="2" s="1"/>
  <c r="Q120" i="2" s="1"/>
  <c r="AL119" i="2"/>
  <c r="M118" i="2"/>
  <c r="AM115" i="2"/>
  <c r="AE115" i="2"/>
  <c r="AJ114" i="2"/>
  <c r="AD114" i="2"/>
  <c r="V113" i="2"/>
  <c r="Z113" i="2" s="1"/>
  <c r="P113" i="2" s="1"/>
  <c r="AS112" i="2"/>
  <c r="AF112" i="2"/>
  <c r="W110" i="2"/>
  <c r="W109" i="2"/>
  <c r="Z109" i="2" s="1"/>
  <c r="P109" i="2" s="1"/>
  <c r="AT108" i="2"/>
  <c r="AR107" i="2"/>
  <c r="Y107" i="2"/>
  <c r="AT105" i="2"/>
  <c r="AM104" i="2"/>
  <c r="AK103" i="2"/>
  <c r="M102" i="2"/>
  <c r="AE99" i="2"/>
  <c r="M99" i="2"/>
  <c r="AJ98" i="2"/>
  <c r="AD98" i="2"/>
  <c r="V97" i="2"/>
  <c r="Z97" i="2" s="1"/>
  <c r="P97" i="2" s="1"/>
  <c r="AS96" i="2"/>
  <c r="AF96" i="2"/>
  <c r="AF95" i="2"/>
  <c r="AR94" i="2"/>
  <c r="M94" i="2"/>
  <c r="AR92" i="2"/>
  <c r="V91" i="2"/>
  <c r="AJ90" i="2"/>
  <c r="AD90" i="2"/>
  <c r="AR89" i="2"/>
  <c r="AC87" i="2"/>
  <c r="AG87" i="2" s="1"/>
  <c r="Q87" i="2" s="1"/>
  <c r="AL86" i="2"/>
  <c r="AE86" i="2"/>
  <c r="AC86" i="2"/>
  <c r="AG86" i="2" s="1"/>
  <c r="Q86" i="2" s="1"/>
  <c r="AE83" i="2"/>
  <c r="AC83" i="2"/>
  <c r="AD83" i="2"/>
  <c r="AU82" i="2"/>
  <c r="S82" i="2" s="1"/>
  <c r="AK80" i="2"/>
  <c r="AJ80" i="2"/>
  <c r="AG80" i="2"/>
  <c r="Q80" i="2" s="1"/>
  <c r="AS79" i="2"/>
  <c r="AQ79" i="2"/>
  <c r="AR79" i="2"/>
  <c r="AU78" i="2"/>
  <c r="S78" i="2" s="1"/>
  <c r="AE78" i="2"/>
  <c r="AC78" i="2"/>
  <c r="AD78" i="2"/>
  <c r="M117" i="2"/>
  <c r="AG110" i="2"/>
  <c r="Q110" i="2" s="1"/>
  <c r="AU103" i="2"/>
  <c r="S103" i="2" s="1"/>
  <c r="M101" i="2"/>
  <c r="AU90" i="2"/>
  <c r="S90" i="2" s="1"/>
  <c r="AK82" i="2"/>
  <c r="AL82" i="2"/>
  <c r="AM82" i="2"/>
  <c r="W78" i="2"/>
  <c r="Y78" i="2"/>
  <c r="V78" i="2"/>
  <c r="X78" i="2"/>
  <c r="AN132" i="2"/>
  <c r="R132" i="2" s="1"/>
  <c r="AG130" i="2"/>
  <c r="Q130" i="2" s="1"/>
  <c r="AU129" i="2"/>
  <c r="S129" i="2" s="1"/>
  <c r="AG126" i="2"/>
  <c r="Q126" i="2" s="1"/>
  <c r="AU125" i="2"/>
  <c r="S125" i="2" s="1"/>
  <c r="AG122" i="2"/>
  <c r="Q122" i="2" s="1"/>
  <c r="AU121" i="2"/>
  <c r="S121" i="2" s="1"/>
  <c r="AM114" i="2"/>
  <c r="AF114" i="2"/>
  <c r="AG114" i="2" s="1"/>
  <c r="Q114" i="2" s="1"/>
  <c r="Y113" i="2"/>
  <c r="M110" i="2"/>
  <c r="AT107" i="2"/>
  <c r="M107" i="2"/>
  <c r="AF103" i="2"/>
  <c r="AK102" i="2"/>
  <c r="AN102" i="2" s="1"/>
  <c r="R102" i="2" s="1"/>
  <c r="AE102" i="2"/>
  <c r="AG102" i="2" s="1"/>
  <c r="Q102" i="2" s="1"/>
  <c r="W101" i="2"/>
  <c r="Z101" i="2" s="1"/>
  <c r="P101" i="2" s="1"/>
  <c r="AT100" i="2"/>
  <c r="AM98" i="2"/>
  <c r="AN98" i="2" s="1"/>
  <c r="R98" i="2" s="1"/>
  <c r="AF98" i="2"/>
  <c r="Y98" i="2"/>
  <c r="Y97" i="2"/>
  <c r="AT94" i="2"/>
  <c r="AT92" i="2"/>
  <c r="AF90" i="2"/>
  <c r="Y90" i="2"/>
  <c r="AT89" i="2"/>
  <c r="AM89" i="2"/>
  <c r="AE89" i="2"/>
  <c r="AG89" i="2" s="1"/>
  <c r="Q89" i="2" s="1"/>
  <c r="AS88" i="2"/>
  <c r="W86" i="2"/>
  <c r="Y86" i="2"/>
  <c r="V86" i="2"/>
  <c r="AE85" i="2"/>
  <c r="AC85" i="2"/>
  <c r="AS84" i="2"/>
  <c r="AU84" i="2" s="1"/>
  <c r="S84" i="2" s="1"/>
  <c r="AQ84" i="2"/>
  <c r="AR84" i="2"/>
  <c r="AN77" i="2"/>
  <c r="R77" i="2" s="1"/>
  <c r="AD77" i="2"/>
  <c r="AM70" i="2"/>
  <c r="AM68" i="2"/>
  <c r="AM66" i="2"/>
  <c r="AM64" i="2"/>
  <c r="AM62" i="2"/>
  <c r="AM60" i="2"/>
  <c r="M59" i="2"/>
  <c r="AK55" i="2"/>
  <c r="W53" i="2"/>
  <c r="AT51" i="2"/>
  <c r="AF50" i="2"/>
  <c r="AK49" i="2"/>
  <c r="W48" i="2"/>
  <c r="AT47" i="2"/>
  <c r="AF46" i="2"/>
  <c r="AK45" i="2"/>
  <c r="W44" i="2"/>
  <c r="AT43" i="2"/>
  <c r="AS83" i="2"/>
  <c r="AU83" i="2" s="1"/>
  <c r="S83" i="2" s="1"/>
  <c r="AE82" i="2"/>
  <c r="AG82" i="2" s="1"/>
  <c r="Q82" i="2" s="1"/>
  <c r="Y82" i="2"/>
  <c r="AL81" i="2"/>
  <c r="AN81" i="2" s="1"/>
  <c r="R81" i="2" s="1"/>
  <c r="AE81" i="2"/>
  <c r="AG81" i="2" s="1"/>
  <c r="Q81" i="2" s="1"/>
  <c r="AS80" i="2"/>
  <c r="AU80" i="2" s="1"/>
  <c r="S80" i="2" s="1"/>
  <c r="M80" i="2"/>
  <c r="AE79" i="2"/>
  <c r="AG79" i="2" s="1"/>
  <c r="Q79" i="2" s="1"/>
  <c r="AC77" i="2"/>
  <c r="AM74" i="2"/>
  <c r="AM73" i="2"/>
  <c r="AM72" i="2"/>
  <c r="AL70" i="2"/>
  <c r="AL68" i="2"/>
  <c r="AL66" i="2"/>
  <c r="AL64" i="2"/>
  <c r="AL62" i="2"/>
  <c r="AL60" i="2"/>
  <c r="AM59" i="2"/>
  <c r="AF59" i="2"/>
  <c r="Z56" i="2"/>
  <c r="P56" i="2" s="1"/>
  <c r="AJ55" i="2"/>
  <c r="Z54" i="2"/>
  <c r="P54" i="2" s="1"/>
  <c r="V53" i="2"/>
  <c r="AE50" i="2"/>
  <c r="AJ49" i="2"/>
  <c r="V48" i="2"/>
  <c r="AS47" i="2"/>
  <c r="AE46" i="2"/>
  <c r="AJ45" i="2"/>
  <c r="V44" i="2"/>
  <c r="AS43" i="2"/>
  <c r="AE42" i="2"/>
  <c r="AQ41" i="2"/>
  <c r="AU41" i="2" s="1"/>
  <c r="S41" i="2" s="1"/>
  <c r="Y41" i="2"/>
  <c r="AM40" i="2"/>
  <c r="AQ39" i="2"/>
  <c r="AU39" i="2" s="1"/>
  <c r="S39" i="2" s="1"/>
  <c r="AQ38" i="2"/>
  <c r="AU38" i="2" s="1"/>
  <c r="S38" i="2" s="1"/>
  <c r="AJ38" i="2"/>
  <c r="AQ37" i="2"/>
  <c r="AU37" i="2" s="1"/>
  <c r="S37" i="2" s="1"/>
  <c r="AU31" i="2"/>
  <c r="S31" i="2" s="1"/>
  <c r="AN26" i="2"/>
  <c r="R26" i="2" s="1"/>
  <c r="Z39" i="2"/>
  <c r="P39" i="2" s="1"/>
  <c r="AL85" i="2"/>
  <c r="AN85" i="2" s="1"/>
  <c r="R85" i="2" s="1"/>
  <c r="AJ84" i="2"/>
  <c r="AG84" i="2"/>
  <c r="Q84" i="2" s="1"/>
  <c r="V82" i="2"/>
  <c r="Z82" i="2" s="1"/>
  <c r="P82" i="2" s="1"/>
  <c r="AL78" i="2"/>
  <c r="AU76" i="2"/>
  <c r="S76" i="2" s="1"/>
  <c r="AT74" i="2"/>
  <c r="AT73" i="2"/>
  <c r="AT72" i="2"/>
  <c r="AL71" i="2"/>
  <c r="AL69" i="2"/>
  <c r="AT67" i="2"/>
  <c r="AL67" i="2"/>
  <c r="AT65" i="2"/>
  <c r="AL65" i="2"/>
  <c r="AT63" i="2"/>
  <c r="AL63" i="2"/>
  <c r="AT61" i="2"/>
  <c r="AL61" i="2"/>
  <c r="AS59" i="2"/>
  <c r="AJ59" i="2"/>
  <c r="AD59" i="2"/>
  <c r="W58" i="2"/>
  <c r="Z58" i="2" s="1"/>
  <c r="P58" i="2" s="1"/>
  <c r="AT57" i="2"/>
  <c r="Z57" i="2"/>
  <c r="P57" i="2" s="1"/>
  <c r="AM55" i="2"/>
  <c r="AK53" i="2"/>
  <c r="AN53" i="2" s="1"/>
  <c r="R53" i="2" s="1"/>
  <c r="Y53" i="2"/>
  <c r="AT50" i="2"/>
  <c r="AF49" i="2"/>
  <c r="M48" i="2"/>
  <c r="AT46" i="2"/>
  <c r="M44" i="2"/>
  <c r="AM38" i="2"/>
  <c r="AU36" i="2"/>
  <c r="S36" i="2" s="1"/>
  <c r="AG34" i="2"/>
  <c r="Q34" i="2" s="1"/>
  <c r="AU32" i="2"/>
  <c r="S32" i="2" s="1"/>
  <c r="AG30" i="2"/>
  <c r="Q30" i="2" s="1"/>
  <c r="AN22" i="2"/>
  <c r="R22" i="2" s="1"/>
  <c r="M21" i="2"/>
  <c r="M227" i="2"/>
  <c r="M226" i="2"/>
  <c r="M225" i="2"/>
  <c r="M224" i="2"/>
  <c r="M222" i="2"/>
  <c r="AL194" i="2"/>
  <c r="AJ194" i="2"/>
  <c r="AK194" i="2"/>
  <c r="AM194" i="2"/>
  <c r="AL191" i="2"/>
  <c r="AK191" i="2"/>
  <c r="AJ191" i="2"/>
  <c r="AM191" i="2"/>
  <c r="AN220" i="2"/>
  <c r="R220" i="2" s="1"/>
  <c r="AN217" i="2"/>
  <c r="R217" i="2" s="1"/>
  <c r="AN215" i="2"/>
  <c r="R215" i="2" s="1"/>
  <c r="AN213" i="2"/>
  <c r="R213" i="2" s="1"/>
  <c r="F213" i="2" s="1"/>
  <c r="G213" i="2" s="1"/>
  <c r="J213" i="2" s="1"/>
  <c r="K213" i="2" s="1"/>
  <c r="AN212" i="2"/>
  <c r="R212" i="2" s="1"/>
  <c r="AN211" i="2"/>
  <c r="R211" i="2" s="1"/>
  <c r="AN209" i="2"/>
  <c r="R209" i="2" s="1"/>
  <c r="AN207" i="2"/>
  <c r="R207" i="2" s="1"/>
  <c r="F207" i="2" s="1"/>
  <c r="G207" i="2" s="1"/>
  <c r="J207" i="2" s="1"/>
  <c r="K207" i="2" s="1"/>
  <c r="AN205" i="2"/>
  <c r="R205" i="2" s="1"/>
  <c r="AN204" i="2"/>
  <c r="R204" i="2" s="1"/>
  <c r="AN201" i="2"/>
  <c r="R201" i="2" s="1"/>
  <c r="AN199" i="2"/>
  <c r="R199" i="2" s="1"/>
  <c r="AN197" i="2"/>
  <c r="R197" i="2" s="1"/>
  <c r="AN196" i="2"/>
  <c r="R196" i="2" s="1"/>
  <c r="AC194" i="2"/>
  <c r="AD194" i="2"/>
  <c r="AE194" i="2"/>
  <c r="AF194" i="2"/>
  <c r="X191" i="2"/>
  <c r="W191" i="2"/>
  <c r="V191" i="2"/>
  <c r="Y191" i="2"/>
  <c r="X190" i="2"/>
  <c r="W190" i="2"/>
  <c r="V190" i="2"/>
  <c r="Y190" i="2"/>
  <c r="X189" i="2"/>
  <c r="W189" i="2"/>
  <c r="V189" i="2"/>
  <c r="Y189" i="2"/>
  <c r="X188" i="2"/>
  <c r="W188" i="2"/>
  <c r="V188" i="2"/>
  <c r="Y188" i="2"/>
  <c r="X187" i="2"/>
  <c r="W187" i="2"/>
  <c r="V187" i="2"/>
  <c r="Y187" i="2"/>
  <c r="X186" i="2"/>
  <c r="W186" i="2"/>
  <c r="V186" i="2"/>
  <c r="Y186" i="2"/>
  <c r="X185" i="2"/>
  <c r="W185" i="2"/>
  <c r="V185" i="2"/>
  <c r="Y185" i="2"/>
  <c r="X184" i="2"/>
  <c r="W184" i="2"/>
  <c r="V184" i="2"/>
  <c r="Y184" i="2"/>
  <c r="X183" i="2"/>
  <c r="W183" i="2"/>
  <c r="V183" i="2"/>
  <c r="Y183" i="2"/>
  <c r="X182" i="2"/>
  <c r="W182" i="2"/>
  <c r="V182" i="2"/>
  <c r="Y182" i="2"/>
  <c r="X181" i="2"/>
  <c r="W181" i="2"/>
  <c r="V181" i="2"/>
  <c r="Y181" i="2"/>
  <c r="X180" i="2"/>
  <c r="W180" i="2"/>
  <c r="V180" i="2"/>
  <c r="Y180" i="2"/>
  <c r="X179" i="2"/>
  <c r="W179" i="2"/>
  <c r="V179" i="2"/>
  <c r="Y179" i="2"/>
  <c r="X178" i="2"/>
  <c r="W178" i="2"/>
  <c r="V178" i="2"/>
  <c r="Y178" i="2"/>
  <c r="X177" i="2"/>
  <c r="W177" i="2"/>
  <c r="V177" i="2"/>
  <c r="Y177" i="2"/>
  <c r="X193" i="2"/>
  <c r="V193" i="2"/>
  <c r="W193" i="2"/>
  <c r="Y193" i="2"/>
  <c r="M223" i="2"/>
  <c r="F211" i="2"/>
  <c r="G211" i="2" s="1"/>
  <c r="J211" i="2" s="1"/>
  <c r="K211" i="2" s="1"/>
  <c r="F209" i="2"/>
  <c r="G209" i="2" s="1"/>
  <c r="J209" i="2" s="1"/>
  <c r="K209" i="2" s="1"/>
  <c r="Z194" i="2"/>
  <c r="P194" i="2" s="1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AS194" i="2"/>
  <c r="AU194" i="2" s="1"/>
  <c r="S194" i="2" s="1"/>
  <c r="M194" i="2"/>
  <c r="AR193" i="2"/>
  <c r="AK193" i="2"/>
  <c r="AN193" i="2" s="1"/>
  <c r="R193" i="2" s="1"/>
  <c r="AE193" i="2"/>
  <c r="AU192" i="2"/>
  <c r="S192" i="2" s="1"/>
  <c r="M192" i="2"/>
  <c r="AU190" i="2"/>
  <c r="S190" i="2" s="1"/>
  <c r="AU189" i="2"/>
  <c r="S189" i="2" s="1"/>
  <c r="AU187" i="2"/>
  <c r="S187" i="2" s="1"/>
  <c r="AU186" i="2"/>
  <c r="S186" i="2" s="1"/>
  <c r="AU185" i="2"/>
  <c r="S185" i="2" s="1"/>
  <c r="AU184" i="2"/>
  <c r="S184" i="2" s="1"/>
  <c r="AU183" i="2"/>
  <c r="S183" i="2" s="1"/>
  <c r="AU182" i="2"/>
  <c r="S182" i="2" s="1"/>
  <c r="AU181" i="2"/>
  <c r="S181" i="2" s="1"/>
  <c r="AU180" i="2"/>
  <c r="S180" i="2" s="1"/>
  <c r="AU179" i="2"/>
  <c r="S179" i="2" s="1"/>
  <c r="AU178" i="2"/>
  <c r="S178" i="2" s="1"/>
  <c r="AU177" i="2"/>
  <c r="S177" i="2" s="1"/>
  <c r="AG176" i="2"/>
  <c r="Q176" i="2" s="1"/>
  <c r="M176" i="2"/>
  <c r="AL192" i="2"/>
  <c r="AK192" i="2"/>
  <c r="X192" i="2"/>
  <c r="W192" i="2"/>
  <c r="AT193" i="2"/>
  <c r="AG191" i="2"/>
  <c r="Q191" i="2" s="1"/>
  <c r="AL190" i="2"/>
  <c r="AK190" i="2"/>
  <c r="AL189" i="2"/>
  <c r="AK189" i="2"/>
  <c r="AL188" i="2"/>
  <c r="AK188" i="2"/>
  <c r="AL187" i="2"/>
  <c r="AK187" i="2"/>
  <c r="AL186" i="2"/>
  <c r="AK186" i="2"/>
  <c r="AL185" i="2"/>
  <c r="AK185" i="2"/>
  <c r="AL184" i="2"/>
  <c r="AK184" i="2"/>
  <c r="AL183" i="2"/>
  <c r="AK183" i="2"/>
  <c r="AL182" i="2"/>
  <c r="AK182" i="2"/>
  <c r="AN182" i="2" s="1"/>
  <c r="R182" i="2" s="1"/>
  <c r="AL181" i="2"/>
  <c r="AK181" i="2"/>
  <c r="AL180" i="2"/>
  <c r="AK180" i="2"/>
  <c r="AN180" i="2" s="1"/>
  <c r="R180" i="2" s="1"/>
  <c r="AL179" i="2"/>
  <c r="AK179" i="2"/>
  <c r="AL178" i="2"/>
  <c r="AK178" i="2"/>
  <c r="AN178" i="2" s="1"/>
  <c r="R178" i="2" s="1"/>
  <c r="AL177" i="2"/>
  <c r="AK177" i="2"/>
  <c r="AK176" i="2"/>
  <c r="AN176" i="2" s="1"/>
  <c r="R176" i="2" s="1"/>
  <c r="W176" i="2"/>
  <c r="Z176" i="2" s="1"/>
  <c r="P176" i="2" s="1"/>
  <c r="AK175" i="2"/>
  <c r="AN175" i="2" s="1"/>
  <c r="R175" i="2" s="1"/>
  <c r="W175" i="2"/>
  <c r="Z175" i="2" s="1"/>
  <c r="P175" i="2" s="1"/>
  <c r="M175" i="2"/>
  <c r="AK174" i="2"/>
  <c r="AN174" i="2" s="1"/>
  <c r="R174" i="2" s="1"/>
  <c r="W174" i="2"/>
  <c r="M174" i="2"/>
  <c r="AK173" i="2"/>
  <c r="AN173" i="2" s="1"/>
  <c r="R173" i="2" s="1"/>
  <c r="W173" i="2"/>
  <c r="Z173" i="2" s="1"/>
  <c r="P173" i="2" s="1"/>
  <c r="M173" i="2"/>
  <c r="AK172" i="2"/>
  <c r="AN172" i="2" s="1"/>
  <c r="R172" i="2" s="1"/>
  <c r="W172" i="2"/>
  <c r="Z172" i="2" s="1"/>
  <c r="P172" i="2" s="1"/>
  <c r="M172" i="2"/>
  <c r="AK171" i="2"/>
  <c r="AN171" i="2" s="1"/>
  <c r="R171" i="2" s="1"/>
  <c r="W171" i="2"/>
  <c r="M171" i="2"/>
  <c r="AK170" i="2"/>
  <c r="AN170" i="2" s="1"/>
  <c r="R170" i="2" s="1"/>
  <c r="W170" i="2"/>
  <c r="M170" i="2"/>
  <c r="AK169" i="2"/>
  <c r="AN169" i="2" s="1"/>
  <c r="R169" i="2" s="1"/>
  <c r="W169" i="2"/>
  <c r="Z169" i="2" s="1"/>
  <c r="P169" i="2" s="1"/>
  <c r="M169" i="2"/>
  <c r="AK168" i="2"/>
  <c r="AN168" i="2" s="1"/>
  <c r="R168" i="2" s="1"/>
  <c r="W168" i="2"/>
  <c r="M168" i="2"/>
  <c r="AK167" i="2"/>
  <c r="AN167" i="2" s="1"/>
  <c r="R167" i="2" s="1"/>
  <c r="W167" i="2"/>
  <c r="Z167" i="2" s="1"/>
  <c r="P167" i="2" s="1"/>
  <c r="M167" i="2"/>
  <c r="AK166" i="2"/>
  <c r="AN166" i="2" s="1"/>
  <c r="R166" i="2" s="1"/>
  <c r="W166" i="2"/>
  <c r="M166" i="2"/>
  <c r="AK165" i="2"/>
  <c r="AN165" i="2" s="1"/>
  <c r="R165" i="2" s="1"/>
  <c r="W165" i="2"/>
  <c r="Z165" i="2" s="1"/>
  <c r="P165" i="2" s="1"/>
  <c r="M165" i="2"/>
  <c r="AK164" i="2"/>
  <c r="AN164" i="2" s="1"/>
  <c r="R164" i="2" s="1"/>
  <c r="W164" i="2"/>
  <c r="Z164" i="2" s="1"/>
  <c r="P164" i="2" s="1"/>
  <c r="M164" i="2"/>
  <c r="AK163" i="2"/>
  <c r="AN163" i="2" s="1"/>
  <c r="R163" i="2" s="1"/>
  <c r="W163" i="2"/>
  <c r="M163" i="2"/>
  <c r="AK162" i="2"/>
  <c r="AN162" i="2" s="1"/>
  <c r="R162" i="2" s="1"/>
  <c r="W162" i="2"/>
  <c r="M162" i="2"/>
  <c r="AK161" i="2"/>
  <c r="AN161" i="2" s="1"/>
  <c r="R161" i="2" s="1"/>
  <c r="W161" i="2"/>
  <c r="Z161" i="2" s="1"/>
  <c r="P161" i="2" s="1"/>
  <c r="M161" i="2"/>
  <c r="AK160" i="2"/>
  <c r="AN160" i="2" s="1"/>
  <c r="R160" i="2" s="1"/>
  <c r="W160" i="2"/>
  <c r="M160" i="2"/>
  <c r="AK159" i="2"/>
  <c r="AN159" i="2" s="1"/>
  <c r="R159" i="2" s="1"/>
  <c r="W159" i="2"/>
  <c r="Z159" i="2" s="1"/>
  <c r="P159" i="2" s="1"/>
  <c r="M159" i="2"/>
  <c r="AK158" i="2"/>
  <c r="AN158" i="2" s="1"/>
  <c r="R158" i="2" s="1"/>
  <c r="W158" i="2"/>
  <c r="M158" i="2"/>
  <c r="AK157" i="2"/>
  <c r="AN157" i="2" s="1"/>
  <c r="R157" i="2" s="1"/>
  <c r="W157" i="2"/>
  <c r="Z157" i="2" s="1"/>
  <c r="P157" i="2" s="1"/>
  <c r="M157" i="2"/>
  <c r="AK156" i="2"/>
  <c r="AN156" i="2" s="1"/>
  <c r="R156" i="2" s="1"/>
  <c r="W156" i="2"/>
  <c r="Z156" i="2" s="1"/>
  <c r="P156" i="2" s="1"/>
  <c r="M156" i="2"/>
  <c r="AK155" i="2"/>
  <c r="AN155" i="2" s="1"/>
  <c r="R155" i="2" s="1"/>
  <c r="W155" i="2"/>
  <c r="M155" i="2"/>
  <c r="AK154" i="2"/>
  <c r="AN154" i="2" s="1"/>
  <c r="R154" i="2" s="1"/>
  <c r="W154" i="2"/>
  <c r="M154" i="2"/>
  <c r="AK153" i="2"/>
  <c r="AN153" i="2" s="1"/>
  <c r="R153" i="2" s="1"/>
  <c r="W153" i="2"/>
  <c r="Z153" i="2" s="1"/>
  <c r="P153" i="2" s="1"/>
  <c r="M153" i="2"/>
  <c r="AF152" i="2"/>
  <c r="AG152" i="2" s="1"/>
  <c r="Q152" i="2" s="1"/>
  <c r="F152" i="2" s="1"/>
  <c r="G152" i="2" s="1"/>
  <c r="J152" i="2" s="1"/>
  <c r="K152" i="2" s="1"/>
  <c r="N152" i="2" s="1"/>
  <c r="AT151" i="2"/>
  <c r="AU151" i="2" s="1"/>
  <c r="S151" i="2" s="1"/>
  <c r="AE151" i="2"/>
  <c r="AS150" i="2"/>
  <c r="AC150" i="2"/>
  <c r="AQ149" i="2"/>
  <c r="AF148" i="2"/>
  <c r="AG148" i="2" s="1"/>
  <c r="Q148" i="2" s="1"/>
  <c r="AT147" i="2"/>
  <c r="AU147" i="2" s="1"/>
  <c r="S147" i="2" s="1"/>
  <c r="AE147" i="2"/>
  <c r="AD147" i="2"/>
  <c r="AS146" i="2"/>
  <c r="AR146" i="2"/>
  <c r="AS142" i="2"/>
  <c r="AQ142" i="2"/>
  <c r="AR142" i="2"/>
  <c r="AS140" i="2"/>
  <c r="AQ140" i="2"/>
  <c r="AR140" i="2"/>
  <c r="AS138" i="2"/>
  <c r="AQ138" i="2"/>
  <c r="AR138" i="2"/>
  <c r="AE146" i="2"/>
  <c r="AD146" i="2"/>
  <c r="AS145" i="2"/>
  <c r="AR145" i="2"/>
  <c r="AE143" i="2"/>
  <c r="AC143" i="2"/>
  <c r="AD143" i="2"/>
  <c r="AE141" i="2"/>
  <c r="AC141" i="2"/>
  <c r="AD141" i="2"/>
  <c r="AE139" i="2"/>
  <c r="AC139" i="2"/>
  <c r="AD139" i="2"/>
  <c r="AE137" i="2"/>
  <c r="AC137" i="2"/>
  <c r="AD137" i="2"/>
  <c r="AF150" i="2"/>
  <c r="AT149" i="2"/>
  <c r="AE145" i="2"/>
  <c r="AD145" i="2"/>
  <c r="AS144" i="2"/>
  <c r="AR144" i="2"/>
  <c r="AS143" i="2"/>
  <c r="AQ143" i="2"/>
  <c r="AR143" i="2"/>
  <c r="AS141" i="2"/>
  <c r="AQ141" i="2"/>
  <c r="AR141" i="2"/>
  <c r="AS139" i="2"/>
  <c r="AQ139" i="2"/>
  <c r="AR139" i="2"/>
  <c r="AU139" i="2" s="1"/>
  <c r="S139" i="2" s="1"/>
  <c r="AS137" i="2"/>
  <c r="AQ137" i="2"/>
  <c r="AR137" i="2"/>
  <c r="AF151" i="2"/>
  <c r="AG151" i="2" s="1"/>
  <c r="Q151" i="2" s="1"/>
  <c r="AT150" i="2"/>
  <c r="AE150" i="2"/>
  <c r="AS149" i="2"/>
  <c r="AN146" i="2"/>
  <c r="R146" i="2" s="1"/>
  <c r="AF146" i="2"/>
  <c r="AT145" i="2"/>
  <c r="AE144" i="2"/>
  <c r="AD144" i="2"/>
  <c r="AE142" i="2"/>
  <c r="AC142" i="2"/>
  <c r="AD142" i="2"/>
  <c r="AE140" i="2"/>
  <c r="AC140" i="2"/>
  <c r="AD140" i="2"/>
  <c r="AE138" i="2"/>
  <c r="AC138" i="2"/>
  <c r="AD138" i="2"/>
  <c r="AR136" i="2"/>
  <c r="AD136" i="2"/>
  <c r="AR135" i="2"/>
  <c r="AD135" i="2"/>
  <c r="AR134" i="2"/>
  <c r="AD134" i="2"/>
  <c r="AR133" i="2"/>
  <c r="AD133" i="2"/>
  <c r="AR132" i="2"/>
  <c r="Y132" i="2"/>
  <c r="Z132" i="2" s="1"/>
  <c r="P132" i="2" s="1"/>
  <c r="M132" i="2"/>
  <c r="AM131" i="2"/>
  <c r="AN131" i="2" s="1"/>
  <c r="R131" i="2" s="1"/>
  <c r="X131" i="2"/>
  <c r="AL130" i="2"/>
  <c r="V130" i="2"/>
  <c r="AJ129" i="2"/>
  <c r="Y128" i="2"/>
  <c r="Z128" i="2" s="1"/>
  <c r="P128" i="2" s="1"/>
  <c r="M128" i="2"/>
  <c r="AM127" i="2"/>
  <c r="AN127" i="2" s="1"/>
  <c r="R127" i="2" s="1"/>
  <c r="X127" i="2"/>
  <c r="AL126" i="2"/>
  <c r="V126" i="2"/>
  <c r="AJ125" i="2"/>
  <c r="Y124" i="2"/>
  <c r="Z124" i="2" s="1"/>
  <c r="P124" i="2" s="1"/>
  <c r="M124" i="2"/>
  <c r="AM123" i="2"/>
  <c r="X123" i="2"/>
  <c r="AL122" i="2"/>
  <c r="V122" i="2"/>
  <c r="AJ121" i="2"/>
  <c r="AN121" i="2" s="1"/>
  <c r="R121" i="2" s="1"/>
  <c r="Y120" i="2"/>
  <c r="Z120" i="2" s="1"/>
  <c r="P120" i="2" s="1"/>
  <c r="M120" i="2"/>
  <c r="AM119" i="2"/>
  <c r="AN119" i="2" s="1"/>
  <c r="R119" i="2" s="1"/>
  <c r="X119" i="2"/>
  <c r="AC116" i="2"/>
  <c r="AD116" i="2"/>
  <c r="AE116" i="2"/>
  <c r="AQ114" i="2"/>
  <c r="AS114" i="2"/>
  <c r="AT114" i="2"/>
  <c r="X112" i="2"/>
  <c r="V112" i="2"/>
  <c r="W112" i="2"/>
  <c r="Y112" i="2"/>
  <c r="AQ136" i="2"/>
  <c r="AC136" i="2"/>
  <c r="AQ135" i="2"/>
  <c r="AC135" i="2"/>
  <c r="AQ134" i="2"/>
  <c r="AC134" i="2"/>
  <c r="AQ133" i="2"/>
  <c r="AC133" i="2"/>
  <c r="AQ132" i="2"/>
  <c r="V131" i="2"/>
  <c r="AJ130" i="2"/>
  <c r="V127" i="2"/>
  <c r="AJ126" i="2"/>
  <c r="V123" i="2"/>
  <c r="AJ122" i="2"/>
  <c r="V119" i="2"/>
  <c r="AN118" i="2"/>
  <c r="R118" i="2" s="1"/>
  <c r="AL117" i="2"/>
  <c r="AK117" i="2"/>
  <c r="AM117" i="2"/>
  <c r="Z117" i="2"/>
  <c r="P117" i="2" s="1"/>
  <c r="X115" i="2"/>
  <c r="V115" i="2"/>
  <c r="W115" i="2"/>
  <c r="AL113" i="2"/>
  <c r="AK113" i="2"/>
  <c r="AM113" i="2"/>
  <c r="M111" i="2"/>
  <c r="AN110" i="2"/>
  <c r="R110" i="2" s="1"/>
  <c r="AL109" i="2"/>
  <c r="AJ109" i="2"/>
  <c r="AK109" i="2"/>
  <c r="AM109" i="2"/>
  <c r="AQ117" i="2"/>
  <c r="AR117" i="2"/>
  <c r="AS117" i="2"/>
  <c r="AL116" i="2"/>
  <c r="AJ116" i="2"/>
  <c r="AK116" i="2"/>
  <c r="AQ113" i="2"/>
  <c r="AR113" i="2"/>
  <c r="AS113" i="2"/>
  <c r="AC109" i="2"/>
  <c r="AD109" i="2"/>
  <c r="AE109" i="2"/>
  <c r="AF109" i="2"/>
  <c r="X108" i="2"/>
  <c r="V108" i="2"/>
  <c r="W108" i="2"/>
  <c r="Y108" i="2"/>
  <c r="Y131" i="2"/>
  <c r="M131" i="2"/>
  <c r="AM130" i="2"/>
  <c r="X130" i="2"/>
  <c r="AL129" i="2"/>
  <c r="Y127" i="2"/>
  <c r="M127" i="2"/>
  <c r="AM126" i="2"/>
  <c r="X126" i="2"/>
  <c r="AL125" i="2"/>
  <c r="Y123" i="2"/>
  <c r="M123" i="2"/>
  <c r="AM122" i="2"/>
  <c r="X122" i="2"/>
  <c r="AL121" i="2"/>
  <c r="Y119" i="2"/>
  <c r="M119" i="2"/>
  <c r="AQ118" i="2"/>
  <c r="AU118" i="2" s="1"/>
  <c r="S118" i="2" s="1"/>
  <c r="AT118" i="2"/>
  <c r="AC117" i="2"/>
  <c r="AE117" i="2"/>
  <c r="AF117" i="2"/>
  <c r="X116" i="2"/>
  <c r="W116" i="2"/>
  <c r="Y116" i="2"/>
  <c r="AU115" i="2"/>
  <c r="S115" i="2" s="1"/>
  <c r="M115" i="2"/>
  <c r="AC113" i="2"/>
  <c r="AE113" i="2"/>
  <c r="AF113" i="2"/>
  <c r="AQ110" i="2"/>
  <c r="AR110" i="2"/>
  <c r="AS110" i="2"/>
  <c r="AT110" i="2"/>
  <c r="V118" i="2"/>
  <c r="Z118" i="2" s="1"/>
  <c r="P118" i="2" s="1"/>
  <c r="AR116" i="2"/>
  <c r="AU116" i="2" s="1"/>
  <c r="S116" i="2" s="1"/>
  <c r="AJ115" i="2"/>
  <c r="AD115" i="2"/>
  <c r="AG115" i="2" s="1"/>
  <c r="Q115" i="2" s="1"/>
  <c r="V114" i="2"/>
  <c r="Z114" i="2" s="1"/>
  <c r="P114" i="2" s="1"/>
  <c r="AR112" i="2"/>
  <c r="AU112" i="2" s="1"/>
  <c r="S112" i="2" s="1"/>
  <c r="AK112" i="2"/>
  <c r="AE112" i="2"/>
  <c r="AJ111" i="2"/>
  <c r="AD111" i="2"/>
  <c r="AG111" i="2" s="1"/>
  <c r="Q111" i="2" s="1"/>
  <c r="W111" i="2"/>
  <c r="V110" i="2"/>
  <c r="Z110" i="2" s="1"/>
  <c r="P110" i="2" s="1"/>
  <c r="AS109" i="2"/>
  <c r="AR108" i="2"/>
  <c r="AU108" i="2" s="1"/>
  <c r="S108" i="2" s="1"/>
  <c r="AK108" i="2"/>
  <c r="AE108" i="2"/>
  <c r="AJ107" i="2"/>
  <c r="AN107" i="2" s="1"/>
  <c r="R107" i="2" s="1"/>
  <c r="AD107" i="2"/>
  <c r="W107" i="2"/>
  <c r="AT106" i="2"/>
  <c r="V106" i="2"/>
  <c r="Z106" i="2" s="1"/>
  <c r="P106" i="2" s="1"/>
  <c r="AS105" i="2"/>
  <c r="AM105" i="2"/>
  <c r="AF105" i="2"/>
  <c r="AR104" i="2"/>
  <c r="AU104" i="2" s="1"/>
  <c r="S104" i="2" s="1"/>
  <c r="AK104" i="2"/>
  <c r="AE104" i="2"/>
  <c r="Y104" i="2"/>
  <c r="AJ103" i="2"/>
  <c r="AN103" i="2" s="1"/>
  <c r="R103" i="2" s="1"/>
  <c r="AD103" i="2"/>
  <c r="AG103" i="2" s="1"/>
  <c r="Q103" i="2" s="1"/>
  <c r="W103" i="2"/>
  <c r="AT102" i="2"/>
  <c r="V102" i="2"/>
  <c r="Z102" i="2" s="1"/>
  <c r="P102" i="2" s="1"/>
  <c r="AS101" i="2"/>
  <c r="AM101" i="2"/>
  <c r="AF101" i="2"/>
  <c r="AR100" i="2"/>
  <c r="AU100" i="2" s="1"/>
  <c r="S100" i="2" s="1"/>
  <c r="AK100" i="2"/>
  <c r="AE100" i="2"/>
  <c r="Y100" i="2"/>
  <c r="AJ99" i="2"/>
  <c r="AN99" i="2" s="1"/>
  <c r="R99" i="2" s="1"/>
  <c r="AD99" i="2"/>
  <c r="W99" i="2"/>
  <c r="AT98" i="2"/>
  <c r="V98" i="2"/>
  <c r="Z98" i="2" s="1"/>
  <c r="P98" i="2" s="1"/>
  <c r="AS97" i="2"/>
  <c r="AM97" i="2"/>
  <c r="AF97" i="2"/>
  <c r="AR96" i="2"/>
  <c r="AU96" i="2" s="1"/>
  <c r="S96" i="2" s="1"/>
  <c r="AK96" i="2"/>
  <c r="AE96" i="2"/>
  <c r="Y96" i="2"/>
  <c r="AJ95" i="2"/>
  <c r="AN95" i="2" s="1"/>
  <c r="R95" i="2" s="1"/>
  <c r="AD95" i="2"/>
  <c r="AG95" i="2" s="1"/>
  <c r="Q95" i="2" s="1"/>
  <c r="W95" i="2"/>
  <c r="AU93" i="2"/>
  <c r="S93" i="2" s="1"/>
  <c r="AG93" i="2"/>
  <c r="Q93" i="2" s="1"/>
  <c r="M93" i="2"/>
  <c r="AU91" i="2"/>
  <c r="S91" i="2" s="1"/>
  <c r="AG91" i="2"/>
  <c r="Q91" i="2" s="1"/>
  <c r="AJ112" i="2"/>
  <c r="AD112" i="2"/>
  <c r="V111" i="2"/>
  <c r="AR109" i="2"/>
  <c r="AJ108" i="2"/>
  <c r="AD108" i="2"/>
  <c r="V107" i="2"/>
  <c r="AS106" i="2"/>
  <c r="AR105" i="2"/>
  <c r="AK105" i="2"/>
  <c r="AE105" i="2"/>
  <c r="AJ104" i="2"/>
  <c r="AD104" i="2"/>
  <c r="W104" i="2"/>
  <c r="V103" i="2"/>
  <c r="AS102" i="2"/>
  <c r="AR101" i="2"/>
  <c r="AK101" i="2"/>
  <c r="AE101" i="2"/>
  <c r="AJ100" i="2"/>
  <c r="AD100" i="2"/>
  <c r="W100" i="2"/>
  <c r="V99" i="2"/>
  <c r="AS98" i="2"/>
  <c r="AR97" i="2"/>
  <c r="AK97" i="2"/>
  <c r="AE97" i="2"/>
  <c r="AJ96" i="2"/>
  <c r="AD96" i="2"/>
  <c r="W96" i="2"/>
  <c r="V95" i="2"/>
  <c r="AM94" i="2"/>
  <c r="Y94" i="2"/>
  <c r="AK93" i="2"/>
  <c r="AL93" i="2"/>
  <c r="W93" i="2"/>
  <c r="X93" i="2"/>
  <c r="AM92" i="2"/>
  <c r="Y92" i="2"/>
  <c r="AK91" i="2"/>
  <c r="AL91" i="2"/>
  <c r="AR106" i="2"/>
  <c r="AJ105" i="2"/>
  <c r="AD105" i="2"/>
  <c r="V104" i="2"/>
  <c r="AR102" i="2"/>
  <c r="AJ101" i="2"/>
  <c r="AD101" i="2"/>
  <c r="V100" i="2"/>
  <c r="AR98" i="2"/>
  <c r="AJ97" i="2"/>
  <c r="AD97" i="2"/>
  <c r="V96" i="2"/>
  <c r="AG94" i="2"/>
  <c r="Q94" i="2" s="1"/>
  <c r="AU92" i="2"/>
  <c r="S92" i="2" s="1"/>
  <c r="AG92" i="2"/>
  <c r="Q92" i="2" s="1"/>
  <c r="M92" i="2"/>
  <c r="M90" i="2"/>
  <c r="AU89" i="2"/>
  <c r="S89" i="2" s="1"/>
  <c r="AU88" i="2"/>
  <c r="S88" i="2" s="1"/>
  <c r="AK94" i="2"/>
  <c r="AL94" i="2"/>
  <c r="W94" i="2"/>
  <c r="X94" i="2"/>
  <c r="AK92" i="2"/>
  <c r="AL92" i="2"/>
  <c r="W92" i="2"/>
  <c r="Z92" i="2" s="1"/>
  <c r="P92" i="2" s="1"/>
  <c r="X92" i="2"/>
  <c r="M91" i="2"/>
  <c r="X91" i="2"/>
  <c r="Z91" i="2" s="1"/>
  <c r="P91" i="2" s="1"/>
  <c r="AL90" i="2"/>
  <c r="X90" i="2"/>
  <c r="Z90" i="2" s="1"/>
  <c r="P90" i="2" s="1"/>
  <c r="AL89" i="2"/>
  <c r="AN89" i="2" s="1"/>
  <c r="R89" i="2" s="1"/>
  <c r="X89" i="2"/>
  <c r="AL88" i="2"/>
  <c r="AN88" i="2" s="1"/>
  <c r="R88" i="2" s="1"/>
  <c r="X88" i="2"/>
  <c r="AL87" i="2"/>
  <c r="V87" i="2"/>
  <c r="Z87" i="2" s="1"/>
  <c r="P87" i="2" s="1"/>
  <c r="AJ86" i="2"/>
  <c r="Y85" i="2"/>
  <c r="M85" i="2"/>
  <c r="AM84" i="2"/>
  <c r="X84" i="2"/>
  <c r="AL83" i="2"/>
  <c r="V83" i="2"/>
  <c r="Z83" i="2" s="1"/>
  <c r="P83" i="2" s="1"/>
  <c r="AJ82" i="2"/>
  <c r="Y81" i="2"/>
  <c r="M81" i="2"/>
  <c r="AM80" i="2"/>
  <c r="X80" i="2"/>
  <c r="AL79" i="2"/>
  <c r="V79" i="2"/>
  <c r="Z79" i="2" s="1"/>
  <c r="P79" i="2" s="1"/>
  <c r="AJ78" i="2"/>
  <c r="AN78" i="2" s="1"/>
  <c r="R78" i="2" s="1"/>
  <c r="Y77" i="2"/>
  <c r="V76" i="2"/>
  <c r="Y76" i="2"/>
  <c r="X76" i="2"/>
  <c r="V75" i="2"/>
  <c r="Y75" i="2"/>
  <c r="X75" i="2"/>
  <c r="AE73" i="2"/>
  <c r="AF73" i="2"/>
  <c r="AC73" i="2"/>
  <c r="AD73" i="2"/>
  <c r="V72" i="2"/>
  <c r="Y72" i="2"/>
  <c r="W72" i="2"/>
  <c r="X72" i="2"/>
  <c r="AE71" i="2"/>
  <c r="AF71" i="2"/>
  <c r="AC71" i="2"/>
  <c r="AD71" i="2"/>
  <c r="M89" i="2"/>
  <c r="V88" i="2"/>
  <c r="AJ87" i="2"/>
  <c r="X85" i="2"/>
  <c r="AL84" i="2"/>
  <c r="V84" i="2"/>
  <c r="AJ83" i="2"/>
  <c r="X81" i="2"/>
  <c r="AL80" i="2"/>
  <c r="V80" i="2"/>
  <c r="AJ79" i="2"/>
  <c r="X77" i="2"/>
  <c r="AS75" i="2"/>
  <c r="AR75" i="2"/>
  <c r="AQ75" i="2"/>
  <c r="AE74" i="2"/>
  <c r="AF74" i="2"/>
  <c r="AC74" i="2"/>
  <c r="AD74" i="2"/>
  <c r="V73" i="2"/>
  <c r="Y73" i="2"/>
  <c r="W73" i="2"/>
  <c r="X73" i="2"/>
  <c r="V71" i="2"/>
  <c r="Y71" i="2"/>
  <c r="W71" i="2"/>
  <c r="X71" i="2"/>
  <c r="AE70" i="2"/>
  <c r="AF70" i="2"/>
  <c r="AC70" i="2"/>
  <c r="AD70" i="2"/>
  <c r="V77" i="2"/>
  <c r="AE76" i="2"/>
  <c r="AF76" i="2"/>
  <c r="AD76" i="2"/>
  <c r="AE75" i="2"/>
  <c r="AF75" i="2"/>
  <c r="AD75" i="2"/>
  <c r="V74" i="2"/>
  <c r="Y74" i="2"/>
  <c r="W74" i="2"/>
  <c r="X74" i="2"/>
  <c r="V70" i="2"/>
  <c r="Y70" i="2"/>
  <c r="W70" i="2"/>
  <c r="X70" i="2"/>
  <c r="AE69" i="2"/>
  <c r="AF69" i="2"/>
  <c r="AC69" i="2"/>
  <c r="AD69" i="2"/>
  <c r="AU66" i="2"/>
  <c r="S66" i="2" s="1"/>
  <c r="Y88" i="2"/>
  <c r="M88" i="2"/>
  <c r="AM87" i="2"/>
  <c r="Y84" i="2"/>
  <c r="M84" i="2"/>
  <c r="AM83" i="2"/>
  <c r="Y80" i="2"/>
  <c r="AM79" i="2"/>
  <c r="AJ76" i="2"/>
  <c r="AL76" i="2"/>
  <c r="AK76" i="2"/>
  <c r="AJ75" i="2"/>
  <c r="AL75" i="2"/>
  <c r="AK75" i="2"/>
  <c r="AE72" i="2"/>
  <c r="AF72" i="2"/>
  <c r="AC72" i="2"/>
  <c r="AD72" i="2"/>
  <c r="V69" i="2"/>
  <c r="Y69" i="2"/>
  <c r="W69" i="2"/>
  <c r="X69" i="2"/>
  <c r="AE68" i="2"/>
  <c r="AF68" i="2"/>
  <c r="AC68" i="2"/>
  <c r="AD68" i="2"/>
  <c r="AQ74" i="2"/>
  <c r="AK74" i="2"/>
  <c r="AQ73" i="2"/>
  <c r="AK73" i="2"/>
  <c r="AQ72" i="2"/>
  <c r="AK72" i="2"/>
  <c r="AQ71" i="2"/>
  <c r="AU71" i="2" s="1"/>
  <c r="S71" i="2" s="1"/>
  <c r="AK71" i="2"/>
  <c r="AN71" i="2" s="1"/>
  <c r="R71" i="2" s="1"/>
  <c r="AQ70" i="2"/>
  <c r="AU70" i="2" s="1"/>
  <c r="S70" i="2" s="1"/>
  <c r="AK70" i="2"/>
  <c r="AN70" i="2" s="1"/>
  <c r="R70" i="2" s="1"/>
  <c r="AQ69" i="2"/>
  <c r="AU69" i="2" s="1"/>
  <c r="S69" i="2" s="1"/>
  <c r="AK69" i="2"/>
  <c r="AN69" i="2" s="1"/>
  <c r="R69" i="2" s="1"/>
  <c r="AQ68" i="2"/>
  <c r="AU68" i="2" s="1"/>
  <c r="S68" i="2" s="1"/>
  <c r="AK68" i="2"/>
  <c r="AN68" i="2" s="1"/>
  <c r="R68" i="2" s="1"/>
  <c r="X68" i="2"/>
  <c r="AQ67" i="2"/>
  <c r="AK67" i="2"/>
  <c r="AN67" i="2" s="1"/>
  <c r="R67" i="2" s="1"/>
  <c r="AD67" i="2"/>
  <c r="X67" i="2"/>
  <c r="AQ66" i="2"/>
  <c r="AK66" i="2"/>
  <c r="AD66" i="2"/>
  <c r="X66" i="2"/>
  <c r="AQ65" i="2"/>
  <c r="AU65" i="2" s="1"/>
  <c r="S65" i="2" s="1"/>
  <c r="AK65" i="2"/>
  <c r="AN65" i="2" s="1"/>
  <c r="R65" i="2" s="1"/>
  <c r="AD65" i="2"/>
  <c r="X65" i="2"/>
  <c r="AQ64" i="2"/>
  <c r="AU64" i="2" s="1"/>
  <c r="S64" i="2" s="1"/>
  <c r="AK64" i="2"/>
  <c r="AN64" i="2" s="1"/>
  <c r="R64" i="2" s="1"/>
  <c r="AD64" i="2"/>
  <c r="X64" i="2"/>
  <c r="AQ63" i="2"/>
  <c r="AK63" i="2"/>
  <c r="AN63" i="2" s="1"/>
  <c r="R63" i="2" s="1"/>
  <c r="AD63" i="2"/>
  <c r="X63" i="2"/>
  <c r="AQ62" i="2"/>
  <c r="AU62" i="2" s="1"/>
  <c r="S62" i="2" s="1"/>
  <c r="AK62" i="2"/>
  <c r="AN62" i="2" s="1"/>
  <c r="R62" i="2" s="1"/>
  <c r="AD62" i="2"/>
  <c r="X62" i="2"/>
  <c r="AQ61" i="2"/>
  <c r="AU61" i="2" s="1"/>
  <c r="S61" i="2" s="1"/>
  <c r="AK61" i="2"/>
  <c r="AN61" i="2" s="1"/>
  <c r="R61" i="2" s="1"/>
  <c r="AD61" i="2"/>
  <c r="X61" i="2"/>
  <c r="AQ60" i="2"/>
  <c r="AU60" i="2" s="1"/>
  <c r="S60" i="2" s="1"/>
  <c r="AK60" i="2"/>
  <c r="AD60" i="2"/>
  <c r="X60" i="2"/>
  <c r="AG59" i="2"/>
  <c r="Q59" i="2" s="1"/>
  <c r="AQ58" i="2"/>
  <c r="AR58" i="2"/>
  <c r="AS58" i="2"/>
  <c r="M58" i="2"/>
  <c r="AL57" i="2"/>
  <c r="AJ57" i="2"/>
  <c r="AK57" i="2"/>
  <c r="W68" i="2"/>
  <c r="AC67" i="2"/>
  <c r="W67" i="2"/>
  <c r="AC66" i="2"/>
  <c r="W66" i="2"/>
  <c r="AC65" i="2"/>
  <c r="W65" i="2"/>
  <c r="AC64" i="2"/>
  <c r="W64" i="2"/>
  <c r="AC63" i="2"/>
  <c r="W63" i="2"/>
  <c r="AC62" i="2"/>
  <c r="W62" i="2"/>
  <c r="AC61" i="2"/>
  <c r="W61" i="2"/>
  <c r="AC60" i="2"/>
  <c r="W60" i="2"/>
  <c r="AQ59" i="2"/>
  <c r="AT59" i="2"/>
  <c r="AC58" i="2"/>
  <c r="AE58" i="2"/>
  <c r="AF58" i="2"/>
  <c r="AQ55" i="2"/>
  <c r="AR55" i="2"/>
  <c r="AS55" i="2"/>
  <c r="AT55" i="2"/>
  <c r="AC57" i="2"/>
  <c r="AD57" i="2"/>
  <c r="AE57" i="2"/>
  <c r="AR74" i="2"/>
  <c r="AU74" i="2" s="1"/>
  <c r="S74" i="2" s="1"/>
  <c r="AL74" i="2"/>
  <c r="AR73" i="2"/>
  <c r="AL73" i="2"/>
  <c r="AR72" i="2"/>
  <c r="AU72" i="2" s="1"/>
  <c r="S72" i="2" s="1"/>
  <c r="AL72" i="2"/>
  <c r="Y68" i="2"/>
  <c r="AF67" i="2"/>
  <c r="Y67" i="2"/>
  <c r="AF66" i="2"/>
  <c r="Y66" i="2"/>
  <c r="AF65" i="2"/>
  <c r="Y65" i="2"/>
  <c r="AF64" i="2"/>
  <c r="Y64" i="2"/>
  <c r="AF63" i="2"/>
  <c r="Y63" i="2"/>
  <c r="AF62" i="2"/>
  <c r="Y62" i="2"/>
  <c r="AF61" i="2"/>
  <c r="Y61" i="2"/>
  <c r="AF60" i="2"/>
  <c r="Y60" i="2"/>
  <c r="AL58" i="2"/>
  <c r="AK58" i="2"/>
  <c r="AM58" i="2"/>
  <c r="AC55" i="2"/>
  <c r="AD55" i="2"/>
  <c r="AE55" i="2"/>
  <c r="AF55" i="2"/>
  <c r="V59" i="2"/>
  <c r="Z59" i="2" s="1"/>
  <c r="P59" i="2" s="1"/>
  <c r="AR57" i="2"/>
  <c r="AQ56" i="2"/>
  <c r="AR56" i="2"/>
  <c r="AC56" i="2"/>
  <c r="AD56" i="2"/>
  <c r="AQ54" i="2"/>
  <c r="AR54" i="2"/>
  <c r="AC54" i="2"/>
  <c r="AD54" i="2"/>
  <c r="AT53" i="2"/>
  <c r="AF53" i="2"/>
  <c r="AQ52" i="2"/>
  <c r="AR52" i="2"/>
  <c r="AQ51" i="2"/>
  <c r="AR51" i="2"/>
  <c r="AC52" i="2"/>
  <c r="AD52" i="2"/>
  <c r="M51" i="2"/>
  <c r="AQ53" i="2"/>
  <c r="AR53" i="2"/>
  <c r="AC53" i="2"/>
  <c r="AD53" i="2"/>
  <c r="M50" i="2"/>
  <c r="M49" i="2"/>
  <c r="AD51" i="2"/>
  <c r="AG51" i="2" s="1"/>
  <c r="Q51" i="2" s="1"/>
  <c r="AR50" i="2"/>
  <c r="AU50" i="2" s="1"/>
  <c r="S50" i="2" s="1"/>
  <c r="AD50" i="2"/>
  <c r="AG50" i="2" s="1"/>
  <c r="Q50" i="2" s="1"/>
  <c r="AR49" i="2"/>
  <c r="AU49" i="2" s="1"/>
  <c r="S49" i="2" s="1"/>
  <c r="AD49" i="2"/>
  <c r="AG49" i="2" s="1"/>
  <c r="Q49" i="2" s="1"/>
  <c r="AR48" i="2"/>
  <c r="AU48" i="2" s="1"/>
  <c r="S48" i="2" s="1"/>
  <c r="AD48" i="2"/>
  <c r="AG48" i="2" s="1"/>
  <c r="Q48" i="2" s="1"/>
  <c r="AR47" i="2"/>
  <c r="AU47" i="2" s="1"/>
  <c r="S47" i="2" s="1"/>
  <c r="AD47" i="2"/>
  <c r="AG47" i="2" s="1"/>
  <c r="Q47" i="2" s="1"/>
  <c r="AR46" i="2"/>
  <c r="AD46" i="2"/>
  <c r="AG46" i="2" s="1"/>
  <c r="Q46" i="2" s="1"/>
  <c r="AR45" i="2"/>
  <c r="AU45" i="2" s="1"/>
  <c r="S45" i="2" s="1"/>
  <c r="AD45" i="2"/>
  <c r="AG45" i="2" s="1"/>
  <c r="Q45" i="2" s="1"/>
  <c r="AR44" i="2"/>
  <c r="AU44" i="2" s="1"/>
  <c r="S44" i="2" s="1"/>
  <c r="AD44" i="2"/>
  <c r="AG44" i="2" s="1"/>
  <c r="Q44" i="2" s="1"/>
  <c r="AR43" i="2"/>
  <c r="AU43" i="2" s="1"/>
  <c r="S43" i="2" s="1"/>
  <c r="AD43" i="2"/>
  <c r="AG43" i="2" s="1"/>
  <c r="Q43" i="2" s="1"/>
  <c r="AR42" i="2"/>
  <c r="AU42" i="2" s="1"/>
  <c r="S42" i="2" s="1"/>
  <c r="AD42" i="2"/>
  <c r="AG42" i="2" s="1"/>
  <c r="Q42" i="2" s="1"/>
  <c r="AM41" i="2"/>
  <c r="X41" i="2"/>
  <c r="AL40" i="2"/>
  <c r="V40" i="2"/>
  <c r="Z40" i="2" s="1"/>
  <c r="P40" i="2" s="1"/>
  <c r="AJ39" i="2"/>
  <c r="AN39" i="2" s="1"/>
  <c r="R39" i="2" s="1"/>
  <c r="Y38" i="2"/>
  <c r="AM37" i="2"/>
  <c r="V37" i="2"/>
  <c r="W37" i="2"/>
  <c r="AJ36" i="2"/>
  <c r="AK36" i="2"/>
  <c r="AL34" i="2"/>
  <c r="AJ34" i="2"/>
  <c r="AK34" i="2"/>
  <c r="AL32" i="2"/>
  <c r="AJ32" i="2"/>
  <c r="AK32" i="2"/>
  <c r="AL41" i="2"/>
  <c r="V41" i="2"/>
  <c r="AJ40" i="2"/>
  <c r="X38" i="2"/>
  <c r="AL37" i="2"/>
  <c r="V36" i="2"/>
  <c r="W36" i="2"/>
  <c r="AJ35" i="2"/>
  <c r="AK35" i="2"/>
  <c r="X35" i="2"/>
  <c r="V35" i="2"/>
  <c r="W35" i="2"/>
  <c r="X33" i="2"/>
  <c r="V33" i="2"/>
  <c r="W33" i="2"/>
  <c r="AJ41" i="2"/>
  <c r="AN41" i="2" s="1"/>
  <c r="R41" i="2" s="1"/>
  <c r="V38" i="2"/>
  <c r="AJ37" i="2"/>
  <c r="AL33" i="2"/>
  <c r="AJ33" i="2"/>
  <c r="AK33" i="2"/>
  <c r="X34" i="2"/>
  <c r="V34" i="2"/>
  <c r="W34" i="2"/>
  <c r="X32" i="2"/>
  <c r="V32" i="2"/>
  <c r="W32" i="2"/>
  <c r="AK31" i="2"/>
  <c r="W31" i="2"/>
  <c r="AK30" i="2"/>
  <c r="V30" i="2"/>
  <c r="Z30" i="2" s="1"/>
  <c r="P30" i="2" s="1"/>
  <c r="AS29" i="2"/>
  <c r="AM29" i="2"/>
  <c r="AF29" i="2"/>
  <c r="AR28" i="2"/>
  <c r="AU28" i="2" s="1"/>
  <c r="S28" i="2" s="1"/>
  <c r="AK28" i="2"/>
  <c r="AE28" i="2"/>
  <c r="Y28" i="2"/>
  <c r="AJ27" i="2"/>
  <c r="AN27" i="2" s="1"/>
  <c r="R27" i="2" s="1"/>
  <c r="AD27" i="2"/>
  <c r="AG27" i="2" s="1"/>
  <c r="Q27" i="2" s="1"/>
  <c r="W27" i="2"/>
  <c r="AT26" i="2"/>
  <c r="V26" i="2"/>
  <c r="Z26" i="2" s="1"/>
  <c r="P26" i="2" s="1"/>
  <c r="AS25" i="2"/>
  <c r="AM25" i="2"/>
  <c r="AF25" i="2"/>
  <c r="AR24" i="2"/>
  <c r="AU24" i="2" s="1"/>
  <c r="S24" i="2" s="1"/>
  <c r="AK24" i="2"/>
  <c r="AE24" i="2"/>
  <c r="Y24" i="2"/>
  <c r="AJ23" i="2"/>
  <c r="AN23" i="2" s="1"/>
  <c r="R23" i="2" s="1"/>
  <c r="AD23" i="2"/>
  <c r="AG23" i="2" s="1"/>
  <c r="Q23" i="2" s="1"/>
  <c r="W23" i="2"/>
  <c r="AT22" i="2"/>
  <c r="V22" i="2"/>
  <c r="Z22" i="2" s="1"/>
  <c r="P22" i="2" s="1"/>
  <c r="AS21" i="2"/>
  <c r="AM21" i="2"/>
  <c r="AF21" i="2"/>
  <c r="AJ31" i="2"/>
  <c r="V31" i="2"/>
  <c r="AJ30" i="2"/>
  <c r="M30" i="2"/>
  <c r="AR29" i="2"/>
  <c r="AK29" i="2"/>
  <c r="AE29" i="2"/>
  <c r="AG29" i="2" s="1"/>
  <c r="Q29" i="2" s="1"/>
  <c r="AJ28" i="2"/>
  <c r="AD28" i="2"/>
  <c r="W28" i="2"/>
  <c r="Z28" i="2" s="1"/>
  <c r="P28" i="2" s="1"/>
  <c r="V27" i="2"/>
  <c r="AS26" i="2"/>
  <c r="M26" i="2"/>
  <c r="AR25" i="2"/>
  <c r="AK25" i="2"/>
  <c r="AN25" i="2" s="1"/>
  <c r="R25" i="2" s="1"/>
  <c r="AE25" i="2"/>
  <c r="AJ24" i="2"/>
  <c r="AD24" i="2"/>
  <c r="W24" i="2"/>
  <c r="Z24" i="2" s="1"/>
  <c r="P24" i="2" s="1"/>
  <c r="V23" i="2"/>
  <c r="AS22" i="2"/>
  <c r="M22" i="2"/>
  <c r="AR21" i="2"/>
  <c r="AK21" i="2"/>
  <c r="AE21" i="2"/>
  <c r="AU26" i="2"/>
  <c r="S26" i="2" s="1"/>
  <c r="AG25" i="2"/>
  <c r="Q25" i="2" s="1"/>
  <c r="AU22" i="2"/>
  <c r="S22" i="2" s="1"/>
  <c r="AT29" i="2"/>
  <c r="AM28" i="2"/>
  <c r="AF28" i="2"/>
  <c r="AU27" i="2"/>
  <c r="S27" i="2" s="1"/>
  <c r="Y27" i="2"/>
  <c r="AG26" i="2"/>
  <c r="Q26" i="2" s="1"/>
  <c r="AT25" i="2"/>
  <c r="AM24" i="2"/>
  <c r="AF24" i="2"/>
  <c r="AU23" i="2"/>
  <c r="S23" i="2" s="1"/>
  <c r="Y23" i="2"/>
  <c r="AG22" i="2"/>
  <c r="Q22" i="2" s="1"/>
  <c r="AT21" i="2"/>
  <c r="Z15" i="2"/>
  <c r="P15" i="2" s="1"/>
  <c r="Z12" i="2"/>
  <c r="P12" i="2" s="1"/>
  <c r="AG17" i="2"/>
  <c r="Q17" i="2" s="1"/>
  <c r="Z13" i="2"/>
  <c r="P13" i="2" s="1"/>
  <c r="AG8" i="2"/>
  <c r="Z9" i="2"/>
  <c r="P9" i="2" s="1"/>
  <c r="AU19" i="2"/>
  <c r="S19" i="2" s="1"/>
  <c r="AN12" i="2"/>
  <c r="R12" i="2" s="1"/>
  <c r="AG19" i="2"/>
  <c r="Q19" i="2" s="1"/>
  <c r="M15" i="2"/>
  <c r="M14" i="2"/>
  <c r="M10" i="2"/>
  <c r="M11" i="2"/>
  <c r="M18" i="2"/>
  <c r="M20" i="2"/>
  <c r="AN19" i="2"/>
  <c r="R19" i="2" s="1"/>
  <c r="AU17" i="2"/>
  <c r="S17" i="2" s="1"/>
  <c r="AU15" i="2"/>
  <c r="S15" i="2" s="1"/>
  <c r="AN15" i="2"/>
  <c r="R15" i="2" s="1"/>
  <c r="AU14" i="2"/>
  <c r="S14" i="2" s="1"/>
  <c r="AN13" i="2"/>
  <c r="R13" i="2" s="1"/>
  <c r="AU11" i="2"/>
  <c r="S11" i="2" s="1"/>
  <c r="AN11" i="2"/>
  <c r="R11" i="2" s="1"/>
  <c r="AU10" i="2"/>
  <c r="S10" i="2" s="1"/>
  <c r="M17" i="2"/>
  <c r="AU13" i="2"/>
  <c r="S13" i="2" s="1"/>
  <c r="M12" i="2"/>
  <c r="AN17" i="2"/>
  <c r="R17" i="2" s="1"/>
  <c r="AU12" i="2"/>
  <c r="S12" i="2" s="1"/>
  <c r="Z10" i="2"/>
  <c r="P10" i="2" s="1"/>
  <c r="AG21" i="2" l="1"/>
  <c r="Q21" i="2" s="1"/>
  <c r="AN34" i="2"/>
  <c r="R34" i="2" s="1"/>
  <c r="F43" i="2"/>
  <c r="G43" i="2" s="1"/>
  <c r="J43" i="2" s="1"/>
  <c r="K43" i="2" s="1"/>
  <c r="N43" i="2" s="1"/>
  <c r="AG96" i="2"/>
  <c r="Q96" i="2" s="1"/>
  <c r="AU97" i="2"/>
  <c r="S97" i="2" s="1"/>
  <c r="AG100" i="2"/>
  <c r="Q100" i="2" s="1"/>
  <c r="AU105" i="2"/>
  <c r="S105" i="2" s="1"/>
  <c r="AN38" i="2"/>
  <c r="R38" i="2" s="1"/>
  <c r="AN59" i="2"/>
  <c r="R59" i="2" s="1"/>
  <c r="AG85" i="2"/>
  <c r="Q85" i="2" s="1"/>
  <c r="AU107" i="2"/>
  <c r="S107" i="2" s="1"/>
  <c r="AN114" i="2"/>
  <c r="R114" i="2" s="1"/>
  <c r="AU119" i="2"/>
  <c r="S119" i="2" s="1"/>
  <c r="AU127" i="2"/>
  <c r="S127" i="2" s="1"/>
  <c r="AG131" i="2"/>
  <c r="Q131" i="2" s="1"/>
  <c r="AU131" i="2"/>
  <c r="S131" i="2" s="1"/>
  <c r="AU148" i="2"/>
  <c r="S148" i="2" s="1"/>
  <c r="AG177" i="2"/>
  <c r="Q177" i="2" s="1"/>
  <c r="AG184" i="2"/>
  <c r="Q184" i="2" s="1"/>
  <c r="AN222" i="2"/>
  <c r="R222" i="2" s="1"/>
  <c r="F227" i="2"/>
  <c r="G227" i="2" s="1"/>
  <c r="J227" i="2" s="1"/>
  <c r="K227" i="2" s="1"/>
  <c r="AU16" i="2"/>
  <c r="S16" i="2" s="1"/>
  <c r="AN210" i="2"/>
  <c r="R210" i="2" s="1"/>
  <c r="AN18" i="2"/>
  <c r="R18" i="2" s="1"/>
  <c r="AG36" i="2"/>
  <c r="Q36" i="2" s="1"/>
  <c r="AN50" i="2"/>
  <c r="R50" i="2" s="1"/>
  <c r="AU34" i="2"/>
  <c r="S34" i="2" s="1"/>
  <c r="AG190" i="2"/>
  <c r="Q190" i="2" s="1"/>
  <c r="AU201" i="2"/>
  <c r="S201" i="2" s="1"/>
  <c r="Z85" i="2"/>
  <c r="P85" i="2" s="1"/>
  <c r="AG97" i="2"/>
  <c r="Q97" i="2" s="1"/>
  <c r="AG101" i="2"/>
  <c r="Q101" i="2" s="1"/>
  <c r="AG105" i="2"/>
  <c r="Q105" i="2" s="1"/>
  <c r="AU114" i="2"/>
  <c r="S114" i="2" s="1"/>
  <c r="AN192" i="2"/>
  <c r="R192" i="2" s="1"/>
  <c r="AG77" i="2"/>
  <c r="Q77" i="2" s="1"/>
  <c r="Z86" i="2"/>
  <c r="P86" i="2" s="1"/>
  <c r="AG132" i="2"/>
  <c r="Q132" i="2" s="1"/>
  <c r="AN136" i="2"/>
  <c r="R136" i="2" s="1"/>
  <c r="AG155" i="2"/>
  <c r="Q155" i="2" s="1"/>
  <c r="AG163" i="2"/>
  <c r="Q163" i="2" s="1"/>
  <c r="AN145" i="2"/>
  <c r="R145" i="2" s="1"/>
  <c r="Z146" i="2"/>
  <c r="P146" i="2" s="1"/>
  <c r="AN111" i="2"/>
  <c r="R111" i="2" s="1"/>
  <c r="AN134" i="2"/>
  <c r="R134" i="2" s="1"/>
  <c r="F197" i="2"/>
  <c r="G197" i="2" s="1"/>
  <c r="J197" i="2" s="1"/>
  <c r="K197" i="2" s="1"/>
  <c r="Z210" i="2"/>
  <c r="P210" i="2" s="1"/>
  <c r="F221" i="2"/>
  <c r="G221" i="2" s="1"/>
  <c r="J221" i="2" s="1"/>
  <c r="K221" i="2" s="1"/>
  <c r="F222" i="2"/>
  <c r="G222" i="2" s="1"/>
  <c r="J222" i="2" s="1"/>
  <c r="K222" i="2" s="1"/>
  <c r="AG192" i="2"/>
  <c r="Q192" i="2" s="1"/>
  <c r="Z200" i="2"/>
  <c r="P200" i="2" s="1"/>
  <c r="AN202" i="2"/>
  <c r="R202" i="2" s="1"/>
  <c r="AG198" i="2"/>
  <c r="Q198" i="2" s="1"/>
  <c r="Z133" i="2"/>
  <c r="P133" i="2" s="1"/>
  <c r="Z204" i="2"/>
  <c r="P204" i="2" s="1"/>
  <c r="AN206" i="2"/>
  <c r="R206" i="2" s="1"/>
  <c r="F206" i="2" s="1"/>
  <c r="G206" i="2" s="1"/>
  <c r="J206" i="2" s="1"/>
  <c r="K206" i="2" s="1"/>
  <c r="Z23" i="2"/>
  <c r="P23" i="2" s="1"/>
  <c r="F42" i="2"/>
  <c r="G42" i="2" s="1"/>
  <c r="J42" i="2" s="1"/>
  <c r="K42" i="2" s="1"/>
  <c r="N42" i="2" s="1"/>
  <c r="F50" i="2"/>
  <c r="G50" i="2" s="1"/>
  <c r="J50" i="2" s="1"/>
  <c r="K50" i="2" s="1"/>
  <c r="N50" i="2" s="1"/>
  <c r="AG76" i="2"/>
  <c r="Q76" i="2" s="1"/>
  <c r="N209" i="2"/>
  <c r="H209" i="2" s="1"/>
  <c r="AU94" i="2"/>
  <c r="S94" i="2" s="1"/>
  <c r="Z89" i="2"/>
  <c r="P89" i="2" s="1"/>
  <c r="F205" i="2"/>
  <c r="G205" i="2" s="1"/>
  <c r="J205" i="2" s="1"/>
  <c r="K205" i="2" s="1"/>
  <c r="F199" i="2"/>
  <c r="G199" i="2" s="1"/>
  <c r="J199" i="2" s="1"/>
  <c r="K199" i="2" s="1"/>
  <c r="F201" i="2"/>
  <c r="G201" i="2" s="1"/>
  <c r="J201" i="2" s="1"/>
  <c r="K201" i="2" s="1"/>
  <c r="H203" i="2"/>
  <c r="N203" i="2"/>
  <c r="AN208" i="2"/>
  <c r="R208" i="2" s="1"/>
  <c r="F215" i="2"/>
  <c r="G215" i="2" s="1"/>
  <c r="J215" i="2" s="1"/>
  <c r="K215" i="2" s="1"/>
  <c r="F217" i="2"/>
  <c r="G217" i="2" s="1"/>
  <c r="J217" i="2" s="1"/>
  <c r="K217" i="2" s="1"/>
  <c r="AN147" i="2"/>
  <c r="R147" i="2" s="1"/>
  <c r="AU188" i="2"/>
  <c r="S188" i="2" s="1"/>
  <c r="AU206" i="2"/>
  <c r="S206" i="2" s="1"/>
  <c r="AG212" i="2"/>
  <c r="Q212" i="2" s="1"/>
  <c r="AN8" i="2"/>
  <c r="AG31" i="2"/>
  <c r="Q31" i="2" s="1"/>
  <c r="AG38" i="2"/>
  <c r="Q38" i="2" s="1"/>
  <c r="AG219" i="2"/>
  <c r="Q219" i="2" s="1"/>
  <c r="F219" i="2" s="1"/>
  <c r="G219" i="2" s="1"/>
  <c r="J219" i="2" s="1"/>
  <c r="K219" i="2" s="1"/>
  <c r="AU223" i="2"/>
  <c r="S223" i="2" s="1"/>
  <c r="Z116" i="2"/>
  <c r="P116" i="2" s="1"/>
  <c r="F121" i="2"/>
  <c r="G121" i="2" s="1"/>
  <c r="J121" i="2" s="1"/>
  <c r="K121" i="2" s="1"/>
  <c r="N121" i="2" s="1"/>
  <c r="Z126" i="2"/>
  <c r="P126" i="2" s="1"/>
  <c r="AG134" i="2"/>
  <c r="Q134" i="2" s="1"/>
  <c r="N211" i="2"/>
  <c r="H211" i="2" s="1"/>
  <c r="N207" i="2"/>
  <c r="H207" i="2" s="1"/>
  <c r="N213" i="2"/>
  <c r="H213" i="2" s="1"/>
  <c r="AN140" i="2"/>
  <c r="R140" i="2" s="1"/>
  <c r="AU175" i="2"/>
  <c r="S175" i="2" s="1"/>
  <c r="N225" i="2"/>
  <c r="H225" i="2" s="1"/>
  <c r="AN144" i="2"/>
  <c r="R144" i="2" s="1"/>
  <c r="Z147" i="2"/>
  <c r="P147" i="2" s="1"/>
  <c r="Z216" i="2"/>
  <c r="P216" i="2" s="1"/>
  <c r="AN218" i="2"/>
  <c r="R218" i="2" s="1"/>
  <c r="F218" i="2" s="1"/>
  <c r="G218" i="2" s="1"/>
  <c r="J218" i="2" s="1"/>
  <c r="K218" i="2" s="1"/>
  <c r="AG208" i="2"/>
  <c r="Q208" i="2" s="1"/>
  <c r="Z81" i="2"/>
  <c r="P81" i="2" s="1"/>
  <c r="Z212" i="2"/>
  <c r="P212" i="2" s="1"/>
  <c r="AN214" i="2"/>
  <c r="R214" i="2" s="1"/>
  <c r="Z21" i="2"/>
  <c r="P21" i="2" s="1"/>
  <c r="AN54" i="2"/>
  <c r="R54" i="2" s="1"/>
  <c r="AU176" i="2"/>
  <c r="S176" i="2" s="1"/>
  <c r="F81" i="2"/>
  <c r="G81" i="2" s="1"/>
  <c r="J81" i="2" s="1"/>
  <c r="K81" i="2" s="1"/>
  <c r="N81" i="2" s="1"/>
  <c r="F89" i="2"/>
  <c r="G89" i="2" s="1"/>
  <c r="J89" i="2" s="1"/>
  <c r="K89" i="2" s="1"/>
  <c r="N89" i="2" s="1"/>
  <c r="F226" i="2"/>
  <c r="G226" i="2" s="1"/>
  <c r="J226" i="2" s="1"/>
  <c r="K226" i="2" s="1"/>
  <c r="F26" i="2"/>
  <c r="G26" i="2" s="1"/>
  <c r="J26" i="2" s="1"/>
  <c r="K26" i="2" s="1"/>
  <c r="N26" i="2" s="1"/>
  <c r="F85" i="2"/>
  <c r="G85" i="2" s="1"/>
  <c r="J85" i="2" s="1"/>
  <c r="K85" i="2" s="1"/>
  <c r="N85" i="2" s="1"/>
  <c r="F118" i="2"/>
  <c r="G118" i="2" s="1"/>
  <c r="J118" i="2" s="1"/>
  <c r="K118" i="2" s="1"/>
  <c r="N118" i="2" s="1"/>
  <c r="AU210" i="2"/>
  <c r="S210" i="2" s="1"/>
  <c r="F210" i="2" s="1"/>
  <c r="G210" i="2" s="1"/>
  <c r="J210" i="2" s="1"/>
  <c r="K210" i="2" s="1"/>
  <c r="AG24" i="2"/>
  <c r="Q24" i="2" s="1"/>
  <c r="AU25" i="2"/>
  <c r="S25" i="2" s="1"/>
  <c r="F25" i="2" s="1"/>
  <c r="G25" i="2" s="1"/>
  <c r="J25" i="2" s="1"/>
  <c r="K25" i="2" s="1"/>
  <c r="N25" i="2" s="1"/>
  <c r="AN29" i="2"/>
  <c r="R29" i="2" s="1"/>
  <c r="AN28" i="2"/>
  <c r="R28" i="2" s="1"/>
  <c r="AN31" i="2"/>
  <c r="R31" i="2" s="1"/>
  <c r="AN37" i="2"/>
  <c r="R37" i="2" s="1"/>
  <c r="AN40" i="2"/>
  <c r="R40" i="2" s="1"/>
  <c r="Z37" i="2"/>
  <c r="P37" i="2" s="1"/>
  <c r="F39" i="2"/>
  <c r="G39" i="2" s="1"/>
  <c r="J39" i="2" s="1"/>
  <c r="K39" i="2" s="1"/>
  <c r="N39" i="2" s="1"/>
  <c r="F47" i="2"/>
  <c r="G47" i="2" s="1"/>
  <c r="J47" i="2" s="1"/>
  <c r="K47" i="2" s="1"/>
  <c r="N47" i="2" s="1"/>
  <c r="AU52" i="2"/>
  <c r="S52" i="2" s="1"/>
  <c r="AG54" i="2"/>
  <c r="Q54" i="2" s="1"/>
  <c r="AG56" i="2"/>
  <c r="Q56" i="2" s="1"/>
  <c r="AU57" i="2"/>
  <c r="S57" i="2" s="1"/>
  <c r="AG55" i="2"/>
  <c r="Q55" i="2" s="1"/>
  <c r="AU59" i="2"/>
  <c r="S59" i="2" s="1"/>
  <c r="AN60" i="2"/>
  <c r="R60" i="2" s="1"/>
  <c r="AN66" i="2"/>
  <c r="R66" i="2" s="1"/>
  <c r="Z72" i="2"/>
  <c r="P72" i="2" s="1"/>
  <c r="Z75" i="2"/>
  <c r="P75" i="2" s="1"/>
  <c r="Z76" i="2"/>
  <c r="P76" i="2" s="1"/>
  <c r="AN86" i="2"/>
  <c r="R86" i="2" s="1"/>
  <c r="F86" i="2" s="1"/>
  <c r="G86" i="2" s="1"/>
  <c r="J86" i="2" s="1"/>
  <c r="K86" i="2" s="1"/>
  <c r="N86" i="2" s="1"/>
  <c r="AN90" i="2"/>
  <c r="R90" i="2" s="1"/>
  <c r="AN91" i="2"/>
  <c r="R91" i="2" s="1"/>
  <c r="Z93" i="2"/>
  <c r="P93" i="2" s="1"/>
  <c r="AU109" i="2"/>
  <c r="S109" i="2" s="1"/>
  <c r="AU133" i="2"/>
  <c r="S133" i="2" s="1"/>
  <c r="AU135" i="2"/>
  <c r="S135" i="2" s="1"/>
  <c r="AU150" i="2"/>
  <c r="S150" i="2" s="1"/>
  <c r="AU137" i="2"/>
  <c r="S137" i="2" s="1"/>
  <c r="AU144" i="2"/>
  <c r="S144" i="2" s="1"/>
  <c r="AU149" i="2"/>
  <c r="S149" i="2" s="1"/>
  <c r="F156" i="2"/>
  <c r="G156" i="2" s="1"/>
  <c r="J156" i="2" s="1"/>
  <c r="K156" i="2" s="1"/>
  <c r="N156" i="2" s="1"/>
  <c r="Z160" i="2"/>
  <c r="P160" i="2" s="1"/>
  <c r="F160" i="2" s="1"/>
  <c r="G160" i="2" s="1"/>
  <c r="J160" i="2" s="1"/>
  <c r="K160" i="2" s="1"/>
  <c r="N160" i="2" s="1"/>
  <c r="F164" i="2"/>
  <c r="G164" i="2" s="1"/>
  <c r="J164" i="2" s="1"/>
  <c r="K164" i="2" s="1"/>
  <c r="N164" i="2" s="1"/>
  <c r="Z168" i="2"/>
  <c r="P168" i="2" s="1"/>
  <c r="F168" i="2" s="1"/>
  <c r="G168" i="2" s="1"/>
  <c r="J168" i="2" s="1"/>
  <c r="K168" i="2" s="1"/>
  <c r="N168" i="2" s="1"/>
  <c r="F172" i="2"/>
  <c r="G172" i="2" s="1"/>
  <c r="J172" i="2" s="1"/>
  <c r="K172" i="2" s="1"/>
  <c r="N172" i="2" s="1"/>
  <c r="AG193" i="2"/>
  <c r="Q193" i="2" s="1"/>
  <c r="AN45" i="2"/>
  <c r="R45" i="2" s="1"/>
  <c r="F45" i="2" s="1"/>
  <c r="G45" i="2" s="1"/>
  <c r="J45" i="2" s="1"/>
  <c r="K45" i="2" s="1"/>
  <c r="N45" i="2" s="1"/>
  <c r="AN49" i="2"/>
  <c r="R49" i="2" s="1"/>
  <c r="AG98" i="2"/>
  <c r="Q98" i="2" s="1"/>
  <c r="AG119" i="2"/>
  <c r="Q119" i="2" s="1"/>
  <c r="AG127" i="2"/>
  <c r="Q127" i="2" s="1"/>
  <c r="AN120" i="2"/>
  <c r="R120" i="2" s="1"/>
  <c r="AN124" i="2"/>
  <c r="R124" i="2" s="1"/>
  <c r="AN128" i="2"/>
  <c r="R128" i="2" s="1"/>
  <c r="AG106" i="2"/>
  <c r="Q106" i="2" s="1"/>
  <c r="AN142" i="2"/>
  <c r="R142" i="2" s="1"/>
  <c r="AU155" i="2"/>
  <c r="S155" i="2" s="1"/>
  <c r="AG159" i="2"/>
  <c r="Q159" i="2" s="1"/>
  <c r="AU171" i="2"/>
  <c r="S171" i="2" s="1"/>
  <c r="AG175" i="2"/>
  <c r="Q175" i="2" s="1"/>
  <c r="AN135" i="2"/>
  <c r="R135" i="2" s="1"/>
  <c r="Z196" i="2"/>
  <c r="P196" i="2" s="1"/>
  <c r="AU99" i="2"/>
  <c r="S99" i="2" s="1"/>
  <c r="AN106" i="2"/>
  <c r="R106" i="2" s="1"/>
  <c r="Z144" i="2"/>
  <c r="P144" i="2" s="1"/>
  <c r="AG149" i="2"/>
  <c r="Q149" i="2" s="1"/>
  <c r="AU214" i="2"/>
  <c r="S214" i="2" s="1"/>
  <c r="F214" i="2" s="1"/>
  <c r="G214" i="2" s="1"/>
  <c r="J214" i="2" s="1"/>
  <c r="K214" i="2" s="1"/>
  <c r="AG220" i="2"/>
  <c r="Q220" i="2" s="1"/>
  <c r="Z16" i="2"/>
  <c r="AG223" i="2"/>
  <c r="Q223" i="2" s="1"/>
  <c r="AG181" i="2"/>
  <c r="Q181" i="2" s="1"/>
  <c r="AU218" i="2"/>
  <c r="S218" i="2" s="1"/>
  <c r="AU195" i="2"/>
  <c r="S195" i="2" s="1"/>
  <c r="F195" i="2" s="1"/>
  <c r="G195" i="2" s="1"/>
  <c r="J195" i="2" s="1"/>
  <c r="K195" i="2" s="1"/>
  <c r="AG200" i="2"/>
  <c r="Q200" i="2" s="1"/>
  <c r="F200" i="2" s="1"/>
  <c r="G200" i="2" s="1"/>
  <c r="J200" i="2" s="1"/>
  <c r="K200" i="2" s="1"/>
  <c r="F148" i="2"/>
  <c r="G148" i="2" s="1"/>
  <c r="J148" i="2" s="1"/>
  <c r="K148" i="2" s="1"/>
  <c r="N148" i="2" s="1"/>
  <c r="Z44" i="2"/>
  <c r="P44" i="2" s="1"/>
  <c r="F44" i="2" s="1"/>
  <c r="G44" i="2" s="1"/>
  <c r="J44" i="2" s="1"/>
  <c r="K44" i="2" s="1"/>
  <c r="N44" i="2" s="1"/>
  <c r="F22" i="2"/>
  <c r="G22" i="2" s="1"/>
  <c r="J22" i="2" s="1"/>
  <c r="K22" i="2" s="1"/>
  <c r="N22" i="2" s="1"/>
  <c r="Z34" i="2"/>
  <c r="P34" i="2" s="1"/>
  <c r="F34" i="2" s="1"/>
  <c r="G34" i="2" s="1"/>
  <c r="J34" i="2" s="1"/>
  <c r="K34" i="2" s="1"/>
  <c r="N34" i="2" s="1"/>
  <c r="Z41" i="2"/>
  <c r="P41" i="2" s="1"/>
  <c r="F41" i="2" s="1"/>
  <c r="G41" i="2" s="1"/>
  <c r="J41" i="2" s="1"/>
  <c r="K41" i="2" s="1"/>
  <c r="N41" i="2" s="1"/>
  <c r="AU63" i="2"/>
  <c r="S63" i="2" s="1"/>
  <c r="AU67" i="2"/>
  <c r="S67" i="2" s="1"/>
  <c r="AN73" i="2"/>
  <c r="R73" i="2" s="1"/>
  <c r="AN82" i="2"/>
  <c r="R82" i="2" s="1"/>
  <c r="F82" i="2" s="1"/>
  <c r="G82" i="2" s="1"/>
  <c r="J82" i="2" s="1"/>
  <c r="K82" i="2" s="1"/>
  <c r="N82" i="2" s="1"/>
  <c r="AN84" i="2"/>
  <c r="R84" i="2" s="1"/>
  <c r="Z94" i="2"/>
  <c r="P94" i="2" s="1"/>
  <c r="Z99" i="2"/>
  <c r="P99" i="2" s="1"/>
  <c r="Z103" i="2"/>
  <c r="P103" i="2" s="1"/>
  <c r="F103" i="2" s="1"/>
  <c r="G103" i="2" s="1"/>
  <c r="J103" i="2" s="1"/>
  <c r="K103" i="2" s="1"/>
  <c r="N103" i="2" s="1"/>
  <c r="AN115" i="2"/>
  <c r="R115" i="2" s="1"/>
  <c r="AG117" i="2"/>
  <c r="Q117" i="2" s="1"/>
  <c r="AN126" i="2"/>
  <c r="R126" i="2" s="1"/>
  <c r="AN123" i="2"/>
  <c r="R123" i="2" s="1"/>
  <c r="AG136" i="2"/>
  <c r="Q136" i="2" s="1"/>
  <c r="AU143" i="2"/>
  <c r="S143" i="2" s="1"/>
  <c r="AG146" i="2"/>
  <c r="Q146" i="2" s="1"/>
  <c r="Z155" i="2"/>
  <c r="P155" i="2" s="1"/>
  <c r="F155" i="2" s="1"/>
  <c r="G155" i="2" s="1"/>
  <c r="J155" i="2" s="1"/>
  <c r="K155" i="2" s="1"/>
  <c r="N155" i="2" s="1"/>
  <c r="F159" i="2"/>
  <c r="G159" i="2" s="1"/>
  <c r="J159" i="2" s="1"/>
  <c r="K159" i="2" s="1"/>
  <c r="N159" i="2" s="1"/>
  <c r="Z163" i="2"/>
  <c r="P163" i="2" s="1"/>
  <c r="Z171" i="2"/>
  <c r="P171" i="2" s="1"/>
  <c r="F171" i="2" s="1"/>
  <c r="G171" i="2" s="1"/>
  <c r="J171" i="2" s="1"/>
  <c r="K171" i="2" s="1"/>
  <c r="N171" i="2" s="1"/>
  <c r="F175" i="2"/>
  <c r="G175" i="2" s="1"/>
  <c r="J175" i="2" s="1"/>
  <c r="K175" i="2" s="1"/>
  <c r="N175" i="2" s="1"/>
  <c r="AN55" i="2"/>
  <c r="R55" i="2" s="1"/>
  <c r="AG83" i="2"/>
  <c r="Q83" i="2" s="1"/>
  <c r="AG188" i="2"/>
  <c r="Q188" i="2" s="1"/>
  <c r="AN20" i="2"/>
  <c r="R20" i="2" s="1"/>
  <c r="Z208" i="2"/>
  <c r="P208" i="2" s="1"/>
  <c r="F208" i="2" s="1"/>
  <c r="G208" i="2" s="1"/>
  <c r="J208" i="2" s="1"/>
  <c r="K208" i="2" s="1"/>
  <c r="AN224" i="2"/>
  <c r="R224" i="2" s="1"/>
  <c r="F224" i="2" s="1"/>
  <c r="G224" i="2" s="1"/>
  <c r="J224" i="2" s="1"/>
  <c r="K224" i="2" s="1"/>
  <c r="Z14" i="2"/>
  <c r="P14" i="2" s="1"/>
  <c r="AN149" i="2"/>
  <c r="R149" i="2" s="1"/>
  <c r="AG182" i="2"/>
  <c r="Q182" i="2" s="1"/>
  <c r="F49" i="2"/>
  <c r="G49" i="2" s="1"/>
  <c r="J49" i="2" s="1"/>
  <c r="K49" i="2" s="1"/>
  <c r="N49" i="2" s="1"/>
  <c r="Z48" i="2"/>
  <c r="P48" i="2" s="1"/>
  <c r="F48" i="2" s="1"/>
  <c r="G48" i="2" s="1"/>
  <c r="J48" i="2" s="1"/>
  <c r="K48" i="2" s="1"/>
  <c r="N48" i="2" s="1"/>
  <c r="AN35" i="2"/>
  <c r="R35" i="2" s="1"/>
  <c r="AU46" i="2"/>
  <c r="S46" i="2" s="1"/>
  <c r="F46" i="2" s="1"/>
  <c r="G46" i="2" s="1"/>
  <c r="J46" i="2" s="1"/>
  <c r="K46" i="2" s="1"/>
  <c r="N46" i="2" s="1"/>
  <c r="AG57" i="2"/>
  <c r="Q57" i="2" s="1"/>
  <c r="AG58" i="2"/>
  <c r="Q58" i="2" s="1"/>
  <c r="AN57" i="2"/>
  <c r="R57" i="2" s="1"/>
  <c r="Z77" i="2"/>
  <c r="P77" i="2" s="1"/>
  <c r="F77" i="2" s="1"/>
  <c r="G77" i="2" s="1"/>
  <c r="J77" i="2" s="1"/>
  <c r="K77" i="2" s="1"/>
  <c r="N77" i="2" s="1"/>
  <c r="AN80" i="2"/>
  <c r="R80" i="2" s="1"/>
  <c r="AG99" i="2"/>
  <c r="Q99" i="2" s="1"/>
  <c r="AG107" i="2"/>
  <c r="Q107" i="2" s="1"/>
  <c r="AG113" i="2"/>
  <c r="Q113" i="2" s="1"/>
  <c r="AU141" i="2"/>
  <c r="S141" i="2" s="1"/>
  <c r="AU146" i="2"/>
  <c r="S146" i="2" s="1"/>
  <c r="Z154" i="2"/>
  <c r="P154" i="2" s="1"/>
  <c r="F154" i="2" s="1"/>
  <c r="G154" i="2" s="1"/>
  <c r="J154" i="2" s="1"/>
  <c r="K154" i="2" s="1"/>
  <c r="N154" i="2" s="1"/>
  <c r="Z158" i="2"/>
  <c r="P158" i="2" s="1"/>
  <c r="Z162" i="2"/>
  <c r="P162" i="2" s="1"/>
  <c r="Z166" i="2"/>
  <c r="P166" i="2" s="1"/>
  <c r="Z170" i="2"/>
  <c r="P170" i="2" s="1"/>
  <c r="F170" i="2" s="1"/>
  <c r="G170" i="2" s="1"/>
  <c r="J170" i="2" s="1"/>
  <c r="K170" i="2" s="1"/>
  <c r="N170" i="2" s="1"/>
  <c r="Z174" i="2"/>
  <c r="P174" i="2" s="1"/>
  <c r="F196" i="2"/>
  <c r="G196" i="2" s="1"/>
  <c r="J196" i="2" s="1"/>
  <c r="K196" i="2" s="1"/>
  <c r="F212" i="2"/>
  <c r="G212" i="2" s="1"/>
  <c r="J212" i="2" s="1"/>
  <c r="K212" i="2" s="1"/>
  <c r="F220" i="2"/>
  <c r="G220" i="2" s="1"/>
  <c r="J220" i="2" s="1"/>
  <c r="K220" i="2" s="1"/>
  <c r="AN191" i="2"/>
  <c r="R191" i="2" s="1"/>
  <c r="Z53" i="2"/>
  <c r="P53" i="2" s="1"/>
  <c r="Z78" i="2"/>
  <c r="P78" i="2" s="1"/>
  <c r="AG78" i="2"/>
  <c r="Q78" i="2" s="1"/>
  <c r="AU79" i="2"/>
  <c r="S79" i="2" s="1"/>
  <c r="AG90" i="2"/>
  <c r="Q90" i="2" s="1"/>
  <c r="AG123" i="2"/>
  <c r="Q123" i="2" s="1"/>
  <c r="AU87" i="2"/>
  <c r="S87" i="2" s="1"/>
  <c r="AU120" i="2"/>
  <c r="S120" i="2" s="1"/>
  <c r="F120" i="2" s="1"/>
  <c r="G120" i="2" s="1"/>
  <c r="J120" i="2" s="1"/>
  <c r="K120" i="2" s="1"/>
  <c r="N120" i="2" s="1"/>
  <c r="AU124" i="2"/>
  <c r="S124" i="2" s="1"/>
  <c r="AU128" i="2"/>
  <c r="S128" i="2" s="1"/>
  <c r="F128" i="2" s="1"/>
  <c r="G128" i="2" s="1"/>
  <c r="J128" i="2" s="1"/>
  <c r="K128" i="2" s="1"/>
  <c r="N128" i="2" s="1"/>
  <c r="AN138" i="2"/>
  <c r="R138" i="2" s="1"/>
  <c r="AU163" i="2"/>
  <c r="S163" i="2" s="1"/>
  <c r="AG167" i="2"/>
  <c r="Q167" i="2" s="1"/>
  <c r="F167" i="2" s="1"/>
  <c r="G167" i="2" s="1"/>
  <c r="J167" i="2" s="1"/>
  <c r="K167" i="2" s="1"/>
  <c r="N167" i="2" s="1"/>
  <c r="Z198" i="2"/>
  <c r="P198" i="2" s="1"/>
  <c r="F198" i="2" s="1"/>
  <c r="G198" i="2" s="1"/>
  <c r="J198" i="2" s="1"/>
  <c r="K198" i="2" s="1"/>
  <c r="AU198" i="2"/>
  <c r="S198" i="2" s="1"/>
  <c r="AG204" i="2"/>
  <c r="Q204" i="2" s="1"/>
  <c r="F204" i="2" s="1"/>
  <c r="G204" i="2" s="1"/>
  <c r="J204" i="2" s="1"/>
  <c r="K204" i="2" s="1"/>
  <c r="Z11" i="2"/>
  <c r="Z223" i="2"/>
  <c r="P223" i="2" s="1"/>
  <c r="F223" i="2" s="1"/>
  <c r="G223" i="2" s="1"/>
  <c r="J223" i="2" s="1"/>
  <c r="K223" i="2" s="1"/>
  <c r="Z20" i="2"/>
  <c r="P20" i="2" s="1"/>
  <c r="Z17" i="2"/>
  <c r="P17" i="2" s="1"/>
  <c r="AU202" i="2"/>
  <c r="S202" i="2" s="1"/>
  <c r="F202" i="2" s="1"/>
  <c r="G202" i="2" s="1"/>
  <c r="J202" i="2" s="1"/>
  <c r="K202" i="2" s="1"/>
  <c r="AG216" i="2"/>
  <c r="Q216" i="2" s="1"/>
  <c r="F216" i="2" s="1"/>
  <c r="G216" i="2" s="1"/>
  <c r="J216" i="2" s="1"/>
  <c r="K216" i="2" s="1"/>
  <c r="F90" i="2"/>
  <c r="G90" i="2" s="1"/>
  <c r="J90" i="2" s="1"/>
  <c r="K90" i="2" s="1"/>
  <c r="N90" i="2" s="1"/>
  <c r="F151" i="2"/>
  <c r="G151" i="2" s="1"/>
  <c r="J151" i="2" s="1"/>
  <c r="K151" i="2" s="1"/>
  <c r="N151" i="2" s="1"/>
  <c r="AN100" i="2"/>
  <c r="R100" i="2" s="1"/>
  <c r="F114" i="2"/>
  <c r="G114" i="2" s="1"/>
  <c r="J114" i="2" s="1"/>
  <c r="K114" i="2" s="1"/>
  <c r="N114" i="2" s="1"/>
  <c r="AG28" i="2"/>
  <c r="Q28" i="2" s="1"/>
  <c r="F28" i="2" s="1"/>
  <c r="G28" i="2" s="1"/>
  <c r="J28" i="2" s="1"/>
  <c r="K28" i="2" s="1"/>
  <c r="N28" i="2" s="1"/>
  <c r="AU29" i="2"/>
  <c r="S29" i="2" s="1"/>
  <c r="F29" i="2" s="1"/>
  <c r="G29" i="2" s="1"/>
  <c r="J29" i="2" s="1"/>
  <c r="K29" i="2" s="1"/>
  <c r="N29" i="2" s="1"/>
  <c r="Z32" i="2"/>
  <c r="P32" i="2" s="1"/>
  <c r="AN33" i="2"/>
  <c r="R33" i="2" s="1"/>
  <c r="Z38" i="2"/>
  <c r="P38" i="2" s="1"/>
  <c r="F38" i="2" s="1"/>
  <c r="G38" i="2" s="1"/>
  <c r="J38" i="2" s="1"/>
  <c r="K38" i="2" s="1"/>
  <c r="N38" i="2" s="1"/>
  <c r="AN32" i="2"/>
  <c r="R32" i="2" s="1"/>
  <c r="AU53" i="2"/>
  <c r="S53" i="2" s="1"/>
  <c r="F59" i="2"/>
  <c r="G59" i="2" s="1"/>
  <c r="J59" i="2" s="1"/>
  <c r="K59" i="2" s="1"/>
  <c r="N59" i="2" s="1"/>
  <c r="Z61" i="2"/>
  <c r="P61" i="2" s="1"/>
  <c r="Z63" i="2"/>
  <c r="P63" i="2" s="1"/>
  <c r="Z65" i="2"/>
  <c r="P65" i="2" s="1"/>
  <c r="Z67" i="2"/>
  <c r="P67" i="2" s="1"/>
  <c r="AU58" i="2"/>
  <c r="S58" i="2" s="1"/>
  <c r="AG60" i="2"/>
  <c r="Q60" i="2" s="1"/>
  <c r="AG61" i="2"/>
  <c r="Q61" i="2" s="1"/>
  <c r="AG62" i="2"/>
  <c r="Q62" i="2" s="1"/>
  <c r="AG63" i="2"/>
  <c r="Q63" i="2" s="1"/>
  <c r="AG64" i="2"/>
  <c r="Q64" i="2" s="1"/>
  <c r="AG65" i="2"/>
  <c r="Q65" i="2" s="1"/>
  <c r="AG66" i="2"/>
  <c r="Q66" i="2" s="1"/>
  <c r="AG67" i="2"/>
  <c r="Q67" i="2" s="1"/>
  <c r="AN72" i="2"/>
  <c r="R72" i="2" s="1"/>
  <c r="AN74" i="2"/>
  <c r="R74" i="2" s="1"/>
  <c r="AG68" i="2"/>
  <c r="Q68" i="2" s="1"/>
  <c r="AG69" i="2"/>
  <c r="Q69" i="2" s="1"/>
  <c r="AG75" i="2"/>
  <c r="Q75" i="2" s="1"/>
  <c r="AN92" i="2"/>
  <c r="R92" i="2" s="1"/>
  <c r="AN94" i="2"/>
  <c r="R94" i="2" s="1"/>
  <c r="F94" i="2" s="1"/>
  <c r="G94" i="2" s="1"/>
  <c r="J94" i="2" s="1"/>
  <c r="K94" i="2" s="1"/>
  <c r="N94" i="2" s="1"/>
  <c r="AU98" i="2"/>
  <c r="S98" i="2" s="1"/>
  <c r="AU102" i="2"/>
  <c r="S102" i="2" s="1"/>
  <c r="F102" i="2" s="1"/>
  <c r="G102" i="2" s="1"/>
  <c r="J102" i="2" s="1"/>
  <c r="K102" i="2" s="1"/>
  <c r="N102" i="2" s="1"/>
  <c r="AU106" i="2"/>
  <c r="S106" i="2" s="1"/>
  <c r="F106" i="2" s="1"/>
  <c r="G106" i="2" s="1"/>
  <c r="J106" i="2" s="1"/>
  <c r="K106" i="2" s="1"/>
  <c r="N106" i="2" s="1"/>
  <c r="AN104" i="2"/>
  <c r="R104" i="2" s="1"/>
  <c r="Z107" i="2"/>
  <c r="P107" i="2" s="1"/>
  <c r="F107" i="2" s="1"/>
  <c r="G107" i="2" s="1"/>
  <c r="J107" i="2" s="1"/>
  <c r="K107" i="2" s="1"/>
  <c r="N107" i="2" s="1"/>
  <c r="AN108" i="2"/>
  <c r="R108" i="2" s="1"/>
  <c r="Z111" i="2"/>
  <c r="P111" i="2" s="1"/>
  <c r="F111" i="2" s="1"/>
  <c r="G111" i="2" s="1"/>
  <c r="J111" i="2" s="1"/>
  <c r="K111" i="2" s="1"/>
  <c r="N111" i="2" s="1"/>
  <c r="AN112" i="2"/>
  <c r="R112" i="2" s="1"/>
  <c r="AU110" i="2"/>
  <c r="S110" i="2" s="1"/>
  <c r="F110" i="2" s="1"/>
  <c r="G110" i="2" s="1"/>
  <c r="J110" i="2" s="1"/>
  <c r="K110" i="2" s="1"/>
  <c r="N110" i="2" s="1"/>
  <c r="Z108" i="2"/>
  <c r="P108" i="2" s="1"/>
  <c r="AN109" i="2"/>
  <c r="R109" i="2" s="1"/>
  <c r="Z115" i="2"/>
  <c r="P115" i="2" s="1"/>
  <c r="F115" i="2" s="1"/>
  <c r="G115" i="2" s="1"/>
  <c r="J115" i="2" s="1"/>
  <c r="K115" i="2" s="1"/>
  <c r="N115" i="2" s="1"/>
  <c r="Z119" i="2"/>
  <c r="P119" i="2" s="1"/>
  <c r="F119" i="2" s="1"/>
  <c r="G119" i="2" s="1"/>
  <c r="J119" i="2" s="1"/>
  <c r="K119" i="2" s="1"/>
  <c r="N119" i="2" s="1"/>
  <c r="Z127" i="2"/>
  <c r="P127" i="2" s="1"/>
  <c r="F127" i="2" s="1"/>
  <c r="G127" i="2" s="1"/>
  <c r="J127" i="2" s="1"/>
  <c r="K127" i="2" s="1"/>
  <c r="N127" i="2" s="1"/>
  <c r="Z122" i="2"/>
  <c r="P122" i="2" s="1"/>
  <c r="AU132" i="2"/>
  <c r="S132" i="2" s="1"/>
  <c r="F132" i="2" s="1"/>
  <c r="G132" i="2" s="1"/>
  <c r="J132" i="2" s="1"/>
  <c r="K132" i="2" s="1"/>
  <c r="N132" i="2" s="1"/>
  <c r="AU134" i="2"/>
  <c r="S134" i="2" s="1"/>
  <c r="F134" i="2" s="1"/>
  <c r="G134" i="2" s="1"/>
  <c r="J134" i="2" s="1"/>
  <c r="K134" i="2" s="1"/>
  <c r="N134" i="2" s="1"/>
  <c r="AU136" i="2"/>
  <c r="S136" i="2" s="1"/>
  <c r="F136" i="2" s="1"/>
  <c r="G136" i="2" s="1"/>
  <c r="J136" i="2" s="1"/>
  <c r="K136" i="2" s="1"/>
  <c r="N136" i="2" s="1"/>
  <c r="AG150" i="2"/>
  <c r="Q150" i="2" s="1"/>
  <c r="AN184" i="2"/>
  <c r="R184" i="2" s="1"/>
  <c r="AN186" i="2"/>
  <c r="R186" i="2" s="1"/>
  <c r="AN188" i="2"/>
  <c r="R188" i="2" s="1"/>
  <c r="AN190" i="2"/>
  <c r="R190" i="2" s="1"/>
  <c r="Z177" i="2"/>
  <c r="P177" i="2" s="1"/>
  <c r="Z178" i="2"/>
  <c r="P178" i="2" s="1"/>
  <c r="F178" i="2" s="1"/>
  <c r="G178" i="2" s="1"/>
  <c r="J178" i="2" s="1"/>
  <c r="K178" i="2" s="1"/>
  <c r="N178" i="2" s="1"/>
  <c r="Z179" i="2"/>
  <c r="P179" i="2" s="1"/>
  <c r="Z180" i="2"/>
  <c r="P180" i="2" s="1"/>
  <c r="F180" i="2" s="1"/>
  <c r="G180" i="2" s="1"/>
  <c r="J180" i="2" s="1"/>
  <c r="K180" i="2" s="1"/>
  <c r="N180" i="2" s="1"/>
  <c r="Z181" i="2"/>
  <c r="P181" i="2" s="1"/>
  <c r="Z182" i="2"/>
  <c r="P182" i="2" s="1"/>
  <c r="F182" i="2" s="1"/>
  <c r="G182" i="2" s="1"/>
  <c r="J182" i="2" s="1"/>
  <c r="K182" i="2" s="1"/>
  <c r="N182" i="2" s="1"/>
  <c r="Z183" i="2"/>
  <c r="P183" i="2" s="1"/>
  <c r="Z184" i="2"/>
  <c r="P184" i="2" s="1"/>
  <c r="Z185" i="2"/>
  <c r="P185" i="2" s="1"/>
  <c r="Z186" i="2"/>
  <c r="P186" i="2" s="1"/>
  <c r="Z187" i="2"/>
  <c r="P187" i="2" s="1"/>
  <c r="Z188" i="2"/>
  <c r="P188" i="2" s="1"/>
  <c r="Z189" i="2"/>
  <c r="P189" i="2" s="1"/>
  <c r="Z190" i="2"/>
  <c r="P190" i="2" s="1"/>
  <c r="Z191" i="2"/>
  <c r="P191" i="2" s="1"/>
  <c r="F191" i="2" s="1"/>
  <c r="G191" i="2" s="1"/>
  <c r="J191" i="2" s="1"/>
  <c r="K191" i="2" s="1"/>
  <c r="AG194" i="2"/>
  <c r="Q194" i="2" s="1"/>
  <c r="AN24" i="2"/>
  <c r="R24" i="2" s="1"/>
  <c r="F24" i="2" s="1"/>
  <c r="G24" i="2" s="1"/>
  <c r="J24" i="2" s="1"/>
  <c r="K24" i="2" s="1"/>
  <c r="N24" i="2" s="1"/>
  <c r="F126" i="2"/>
  <c r="G126" i="2" s="1"/>
  <c r="J126" i="2" s="1"/>
  <c r="K126" i="2" s="1"/>
  <c r="N126" i="2" s="1"/>
  <c r="F146" i="2"/>
  <c r="G146" i="2" s="1"/>
  <c r="J146" i="2" s="1"/>
  <c r="K146" i="2" s="1"/>
  <c r="N146" i="2" s="1"/>
  <c r="AN21" i="2"/>
  <c r="R21" i="2" s="1"/>
  <c r="AN30" i="2"/>
  <c r="R30" i="2" s="1"/>
  <c r="Z35" i="2"/>
  <c r="P35" i="2" s="1"/>
  <c r="F35" i="2" s="1"/>
  <c r="G35" i="2" s="1"/>
  <c r="J35" i="2" s="1"/>
  <c r="K35" i="2" s="1"/>
  <c r="N35" i="2" s="1"/>
  <c r="F40" i="2"/>
  <c r="G40" i="2" s="1"/>
  <c r="J40" i="2" s="1"/>
  <c r="K40" i="2" s="1"/>
  <c r="N40" i="2" s="1"/>
  <c r="AU51" i="2"/>
  <c r="S51" i="2" s="1"/>
  <c r="F51" i="2" s="1"/>
  <c r="G51" i="2" s="1"/>
  <c r="J51" i="2" s="1"/>
  <c r="K51" i="2" s="1"/>
  <c r="N51" i="2" s="1"/>
  <c r="AU54" i="2"/>
  <c r="S54" i="2" s="1"/>
  <c r="F54" i="2" s="1"/>
  <c r="G54" i="2" s="1"/>
  <c r="J54" i="2" s="1"/>
  <c r="K54" i="2" s="1"/>
  <c r="N54" i="2" s="1"/>
  <c r="AU56" i="2"/>
  <c r="S56" i="2" s="1"/>
  <c r="F56" i="2" s="1"/>
  <c r="G56" i="2" s="1"/>
  <c r="J56" i="2" s="1"/>
  <c r="K56" i="2" s="1"/>
  <c r="N56" i="2" s="1"/>
  <c r="AU55" i="2"/>
  <c r="S55" i="2" s="1"/>
  <c r="F55" i="2" s="1"/>
  <c r="G55" i="2" s="1"/>
  <c r="J55" i="2" s="1"/>
  <c r="K55" i="2" s="1"/>
  <c r="N55" i="2" s="1"/>
  <c r="Z69" i="2"/>
  <c r="P69" i="2" s="1"/>
  <c r="AG72" i="2"/>
  <c r="Q72" i="2" s="1"/>
  <c r="F72" i="2" s="1"/>
  <c r="G72" i="2" s="1"/>
  <c r="J72" i="2" s="1"/>
  <c r="K72" i="2" s="1"/>
  <c r="N72" i="2" s="1"/>
  <c r="Z70" i="2"/>
  <c r="P70" i="2" s="1"/>
  <c r="Z74" i="2"/>
  <c r="P74" i="2" s="1"/>
  <c r="AG70" i="2"/>
  <c r="Q70" i="2" s="1"/>
  <c r="AG74" i="2"/>
  <c r="Q74" i="2" s="1"/>
  <c r="AN79" i="2"/>
  <c r="R79" i="2" s="1"/>
  <c r="AN83" i="2"/>
  <c r="R83" i="2" s="1"/>
  <c r="AN87" i="2"/>
  <c r="R87" i="2" s="1"/>
  <c r="F87" i="2" s="1"/>
  <c r="G87" i="2" s="1"/>
  <c r="J87" i="2" s="1"/>
  <c r="K87" i="2" s="1"/>
  <c r="N87" i="2" s="1"/>
  <c r="F91" i="2"/>
  <c r="G91" i="2" s="1"/>
  <c r="J91" i="2" s="1"/>
  <c r="K91" i="2" s="1"/>
  <c r="N91" i="2" s="1"/>
  <c r="AN93" i="2"/>
  <c r="R93" i="2" s="1"/>
  <c r="F93" i="2" s="1"/>
  <c r="G93" i="2" s="1"/>
  <c r="J93" i="2" s="1"/>
  <c r="K93" i="2" s="1"/>
  <c r="N93" i="2" s="1"/>
  <c r="Z96" i="2"/>
  <c r="P96" i="2" s="1"/>
  <c r="AN97" i="2"/>
  <c r="R97" i="2" s="1"/>
  <c r="F97" i="2" s="1"/>
  <c r="G97" i="2" s="1"/>
  <c r="J97" i="2" s="1"/>
  <c r="K97" i="2" s="1"/>
  <c r="N97" i="2" s="1"/>
  <c r="Z100" i="2"/>
  <c r="P100" i="2" s="1"/>
  <c r="F100" i="2" s="1"/>
  <c r="G100" i="2" s="1"/>
  <c r="J100" i="2" s="1"/>
  <c r="K100" i="2" s="1"/>
  <c r="N100" i="2" s="1"/>
  <c r="AN101" i="2"/>
  <c r="R101" i="2" s="1"/>
  <c r="Z104" i="2"/>
  <c r="P104" i="2" s="1"/>
  <c r="AN105" i="2"/>
  <c r="R105" i="2" s="1"/>
  <c r="F105" i="2" s="1"/>
  <c r="G105" i="2" s="1"/>
  <c r="J105" i="2" s="1"/>
  <c r="K105" i="2" s="1"/>
  <c r="N105" i="2" s="1"/>
  <c r="AG108" i="2"/>
  <c r="Q108" i="2" s="1"/>
  <c r="AG112" i="2"/>
  <c r="Q112" i="2" s="1"/>
  <c r="Z95" i="2"/>
  <c r="P95" i="2" s="1"/>
  <c r="F95" i="2" s="1"/>
  <c r="G95" i="2" s="1"/>
  <c r="J95" i="2" s="1"/>
  <c r="K95" i="2" s="1"/>
  <c r="N95" i="2" s="1"/>
  <c r="AG109" i="2"/>
  <c r="Q109" i="2" s="1"/>
  <c r="AU113" i="2"/>
  <c r="S113" i="2" s="1"/>
  <c r="AN116" i="2"/>
  <c r="R116" i="2" s="1"/>
  <c r="AN117" i="2"/>
  <c r="R117" i="2" s="1"/>
  <c r="AN122" i="2"/>
  <c r="R122" i="2" s="1"/>
  <c r="AN130" i="2"/>
  <c r="R130" i="2" s="1"/>
  <c r="Z112" i="2"/>
  <c r="P112" i="2" s="1"/>
  <c r="AG116" i="2"/>
  <c r="Q116" i="2" s="1"/>
  <c r="AN129" i="2"/>
  <c r="R129" i="2" s="1"/>
  <c r="F129" i="2" s="1"/>
  <c r="G129" i="2" s="1"/>
  <c r="J129" i="2" s="1"/>
  <c r="K129" i="2" s="1"/>
  <c r="N129" i="2" s="1"/>
  <c r="AG133" i="2"/>
  <c r="Q133" i="2" s="1"/>
  <c r="F133" i="2" s="1"/>
  <c r="G133" i="2" s="1"/>
  <c r="J133" i="2" s="1"/>
  <c r="K133" i="2" s="1"/>
  <c r="N133" i="2" s="1"/>
  <c r="AG135" i="2"/>
  <c r="Q135" i="2" s="1"/>
  <c r="AG145" i="2"/>
  <c r="Q145" i="2" s="1"/>
  <c r="AG137" i="2"/>
  <c r="Q137" i="2" s="1"/>
  <c r="F137" i="2" s="1"/>
  <c r="G137" i="2" s="1"/>
  <c r="J137" i="2" s="1"/>
  <c r="K137" i="2" s="1"/>
  <c r="N137" i="2" s="1"/>
  <c r="AG139" i="2"/>
  <c r="Q139" i="2" s="1"/>
  <c r="F139" i="2" s="1"/>
  <c r="G139" i="2" s="1"/>
  <c r="J139" i="2" s="1"/>
  <c r="K139" i="2" s="1"/>
  <c r="N139" i="2" s="1"/>
  <c r="AG141" i="2"/>
  <c r="Q141" i="2" s="1"/>
  <c r="F141" i="2" s="1"/>
  <c r="G141" i="2" s="1"/>
  <c r="J141" i="2" s="1"/>
  <c r="K141" i="2" s="1"/>
  <c r="N141" i="2" s="1"/>
  <c r="AG143" i="2"/>
  <c r="Q143" i="2" s="1"/>
  <c r="F143" i="2" s="1"/>
  <c r="G143" i="2" s="1"/>
  <c r="J143" i="2" s="1"/>
  <c r="K143" i="2" s="1"/>
  <c r="N143" i="2" s="1"/>
  <c r="AU145" i="2"/>
  <c r="S145" i="2" s="1"/>
  <c r="AU138" i="2"/>
  <c r="S138" i="2" s="1"/>
  <c r="AU140" i="2"/>
  <c r="S140" i="2" s="1"/>
  <c r="AU142" i="2"/>
  <c r="S142" i="2" s="1"/>
  <c r="F158" i="2"/>
  <c r="G158" i="2" s="1"/>
  <c r="J158" i="2" s="1"/>
  <c r="K158" i="2" s="1"/>
  <c r="N158" i="2" s="1"/>
  <c r="F162" i="2"/>
  <c r="G162" i="2" s="1"/>
  <c r="J162" i="2" s="1"/>
  <c r="K162" i="2" s="1"/>
  <c r="N162" i="2" s="1"/>
  <c r="F166" i="2"/>
  <c r="G166" i="2" s="1"/>
  <c r="J166" i="2" s="1"/>
  <c r="K166" i="2" s="1"/>
  <c r="N166" i="2" s="1"/>
  <c r="F174" i="2"/>
  <c r="G174" i="2" s="1"/>
  <c r="J174" i="2" s="1"/>
  <c r="K174" i="2" s="1"/>
  <c r="N174" i="2" s="1"/>
  <c r="Z192" i="2"/>
  <c r="P192" i="2" s="1"/>
  <c r="F192" i="2" s="1"/>
  <c r="G192" i="2" s="1"/>
  <c r="J192" i="2" s="1"/>
  <c r="K192" i="2" s="1"/>
  <c r="AU193" i="2"/>
  <c r="S193" i="2" s="1"/>
  <c r="F30" i="2"/>
  <c r="G30" i="2" s="1"/>
  <c r="J30" i="2" s="1"/>
  <c r="K30" i="2" s="1"/>
  <c r="N30" i="2" s="1"/>
  <c r="AU21" i="2"/>
  <c r="S21" i="2" s="1"/>
  <c r="F23" i="2"/>
  <c r="G23" i="2" s="1"/>
  <c r="J23" i="2" s="1"/>
  <c r="K23" i="2" s="1"/>
  <c r="N23" i="2" s="1"/>
  <c r="Z27" i="2"/>
  <c r="P27" i="2" s="1"/>
  <c r="F27" i="2" s="1"/>
  <c r="G27" i="2" s="1"/>
  <c r="J27" i="2" s="1"/>
  <c r="K27" i="2" s="1"/>
  <c r="N27" i="2" s="1"/>
  <c r="Z31" i="2"/>
  <c r="P31" i="2" s="1"/>
  <c r="F31" i="2" s="1"/>
  <c r="G31" i="2" s="1"/>
  <c r="J31" i="2" s="1"/>
  <c r="K31" i="2" s="1"/>
  <c r="N31" i="2" s="1"/>
  <c r="Z33" i="2"/>
  <c r="P33" i="2" s="1"/>
  <c r="F33" i="2" s="1"/>
  <c r="G33" i="2" s="1"/>
  <c r="J33" i="2" s="1"/>
  <c r="K33" i="2" s="1"/>
  <c r="N33" i="2" s="1"/>
  <c r="Z36" i="2"/>
  <c r="P36" i="2" s="1"/>
  <c r="AN36" i="2"/>
  <c r="R36" i="2" s="1"/>
  <c r="AG53" i="2"/>
  <c r="Q53" i="2" s="1"/>
  <c r="F53" i="2" s="1"/>
  <c r="G53" i="2" s="1"/>
  <c r="J53" i="2" s="1"/>
  <c r="K53" i="2" s="1"/>
  <c r="N53" i="2" s="1"/>
  <c r="AG52" i="2"/>
  <c r="Q52" i="2" s="1"/>
  <c r="F52" i="2" s="1"/>
  <c r="G52" i="2" s="1"/>
  <c r="J52" i="2" s="1"/>
  <c r="K52" i="2" s="1"/>
  <c r="N52" i="2" s="1"/>
  <c r="AN58" i="2"/>
  <c r="R58" i="2" s="1"/>
  <c r="F58" i="2" s="1"/>
  <c r="G58" i="2" s="1"/>
  <c r="J58" i="2" s="1"/>
  <c r="K58" i="2" s="1"/>
  <c r="N58" i="2" s="1"/>
  <c r="AU73" i="2"/>
  <c r="S73" i="2" s="1"/>
  <c r="Z60" i="2"/>
  <c r="P60" i="2" s="1"/>
  <c r="F60" i="2" s="1"/>
  <c r="G60" i="2" s="1"/>
  <c r="J60" i="2" s="1"/>
  <c r="K60" i="2" s="1"/>
  <c r="N60" i="2" s="1"/>
  <c r="Z62" i="2"/>
  <c r="P62" i="2" s="1"/>
  <c r="Z64" i="2"/>
  <c r="P64" i="2" s="1"/>
  <c r="F64" i="2" s="1"/>
  <c r="G64" i="2" s="1"/>
  <c r="J64" i="2" s="1"/>
  <c r="K64" i="2" s="1"/>
  <c r="N64" i="2" s="1"/>
  <c r="Z66" i="2"/>
  <c r="P66" i="2" s="1"/>
  <c r="F66" i="2" s="1"/>
  <c r="G66" i="2" s="1"/>
  <c r="J66" i="2" s="1"/>
  <c r="K66" i="2" s="1"/>
  <c r="N66" i="2" s="1"/>
  <c r="Z68" i="2"/>
  <c r="P68" i="2" s="1"/>
  <c r="AN75" i="2"/>
  <c r="R75" i="2" s="1"/>
  <c r="AN76" i="2"/>
  <c r="R76" i="2" s="1"/>
  <c r="F76" i="2" s="1"/>
  <c r="G76" i="2" s="1"/>
  <c r="J76" i="2" s="1"/>
  <c r="K76" i="2" s="1"/>
  <c r="N76" i="2" s="1"/>
  <c r="Z71" i="2"/>
  <c r="P71" i="2" s="1"/>
  <c r="F71" i="2" s="1"/>
  <c r="G71" i="2" s="1"/>
  <c r="J71" i="2" s="1"/>
  <c r="K71" i="2" s="1"/>
  <c r="N71" i="2" s="1"/>
  <c r="Z73" i="2"/>
  <c r="P73" i="2" s="1"/>
  <c r="AU75" i="2"/>
  <c r="S75" i="2" s="1"/>
  <c r="Z80" i="2"/>
  <c r="P80" i="2" s="1"/>
  <c r="F80" i="2" s="1"/>
  <c r="G80" i="2" s="1"/>
  <c r="J80" i="2" s="1"/>
  <c r="K80" i="2" s="1"/>
  <c r="N80" i="2" s="1"/>
  <c r="Z84" i="2"/>
  <c r="P84" i="2" s="1"/>
  <c r="F84" i="2" s="1"/>
  <c r="G84" i="2" s="1"/>
  <c r="J84" i="2" s="1"/>
  <c r="K84" i="2" s="1"/>
  <c r="N84" i="2" s="1"/>
  <c r="Z88" i="2"/>
  <c r="P88" i="2" s="1"/>
  <c r="F88" i="2" s="1"/>
  <c r="G88" i="2" s="1"/>
  <c r="J88" i="2" s="1"/>
  <c r="K88" i="2" s="1"/>
  <c r="N88" i="2" s="1"/>
  <c r="AG71" i="2"/>
  <c r="Q71" i="2" s="1"/>
  <c r="AG73" i="2"/>
  <c r="Q73" i="2" s="1"/>
  <c r="F79" i="2"/>
  <c r="G79" i="2" s="1"/>
  <c r="J79" i="2" s="1"/>
  <c r="K79" i="2" s="1"/>
  <c r="N79" i="2" s="1"/>
  <c r="F83" i="2"/>
  <c r="G83" i="2" s="1"/>
  <c r="J83" i="2" s="1"/>
  <c r="K83" i="2" s="1"/>
  <c r="N83" i="2" s="1"/>
  <c r="F92" i="2"/>
  <c r="G92" i="2" s="1"/>
  <c r="J92" i="2" s="1"/>
  <c r="K92" i="2" s="1"/>
  <c r="N92" i="2" s="1"/>
  <c r="AU101" i="2"/>
  <c r="S101" i="2" s="1"/>
  <c r="AG104" i="2"/>
  <c r="Q104" i="2" s="1"/>
  <c r="AN96" i="2"/>
  <c r="R96" i="2" s="1"/>
  <c r="F99" i="2"/>
  <c r="G99" i="2" s="1"/>
  <c r="J99" i="2" s="1"/>
  <c r="K99" i="2" s="1"/>
  <c r="N99" i="2" s="1"/>
  <c r="AU117" i="2"/>
  <c r="S117" i="2" s="1"/>
  <c r="AN113" i="2"/>
  <c r="R113" i="2" s="1"/>
  <c r="Z123" i="2"/>
  <c r="P123" i="2" s="1"/>
  <c r="Z131" i="2"/>
  <c r="P131" i="2" s="1"/>
  <c r="F131" i="2" s="1"/>
  <c r="G131" i="2" s="1"/>
  <c r="J131" i="2" s="1"/>
  <c r="K131" i="2" s="1"/>
  <c r="N131" i="2" s="1"/>
  <c r="AN125" i="2"/>
  <c r="R125" i="2" s="1"/>
  <c r="F125" i="2" s="1"/>
  <c r="G125" i="2" s="1"/>
  <c r="J125" i="2" s="1"/>
  <c r="K125" i="2" s="1"/>
  <c r="N125" i="2" s="1"/>
  <c r="Z130" i="2"/>
  <c r="P130" i="2" s="1"/>
  <c r="AG138" i="2"/>
  <c r="Q138" i="2" s="1"/>
  <c r="F138" i="2" s="1"/>
  <c r="G138" i="2" s="1"/>
  <c r="J138" i="2" s="1"/>
  <c r="K138" i="2" s="1"/>
  <c r="N138" i="2" s="1"/>
  <c r="AG140" i="2"/>
  <c r="Q140" i="2" s="1"/>
  <c r="F140" i="2" s="1"/>
  <c r="G140" i="2" s="1"/>
  <c r="J140" i="2" s="1"/>
  <c r="K140" i="2" s="1"/>
  <c r="N140" i="2" s="1"/>
  <c r="AG142" i="2"/>
  <c r="Q142" i="2" s="1"/>
  <c r="F142" i="2" s="1"/>
  <c r="G142" i="2" s="1"/>
  <c r="J142" i="2" s="1"/>
  <c r="K142" i="2" s="1"/>
  <c r="N142" i="2" s="1"/>
  <c r="AG144" i="2"/>
  <c r="Q144" i="2" s="1"/>
  <c r="AG147" i="2"/>
  <c r="Q147" i="2" s="1"/>
  <c r="F147" i="2" s="1"/>
  <c r="G147" i="2" s="1"/>
  <c r="J147" i="2" s="1"/>
  <c r="K147" i="2" s="1"/>
  <c r="N147" i="2" s="1"/>
  <c r="F153" i="2"/>
  <c r="G153" i="2" s="1"/>
  <c r="J153" i="2" s="1"/>
  <c r="K153" i="2" s="1"/>
  <c r="N153" i="2" s="1"/>
  <c r="F157" i="2"/>
  <c r="G157" i="2" s="1"/>
  <c r="J157" i="2" s="1"/>
  <c r="K157" i="2" s="1"/>
  <c r="N157" i="2" s="1"/>
  <c r="F161" i="2"/>
  <c r="G161" i="2" s="1"/>
  <c r="J161" i="2" s="1"/>
  <c r="K161" i="2" s="1"/>
  <c r="N161" i="2" s="1"/>
  <c r="F165" i="2"/>
  <c r="G165" i="2" s="1"/>
  <c r="J165" i="2" s="1"/>
  <c r="K165" i="2" s="1"/>
  <c r="N165" i="2" s="1"/>
  <c r="F169" i="2"/>
  <c r="G169" i="2" s="1"/>
  <c r="J169" i="2" s="1"/>
  <c r="K169" i="2" s="1"/>
  <c r="N169" i="2" s="1"/>
  <c r="F173" i="2"/>
  <c r="G173" i="2" s="1"/>
  <c r="J173" i="2" s="1"/>
  <c r="K173" i="2" s="1"/>
  <c r="N173" i="2" s="1"/>
  <c r="F176" i="2"/>
  <c r="G176" i="2" s="1"/>
  <c r="J176" i="2" s="1"/>
  <c r="K176" i="2" s="1"/>
  <c r="N176" i="2" s="1"/>
  <c r="AN177" i="2"/>
  <c r="R177" i="2" s="1"/>
  <c r="AN179" i="2"/>
  <c r="R179" i="2" s="1"/>
  <c r="AN181" i="2"/>
  <c r="R181" i="2" s="1"/>
  <c r="AN183" i="2"/>
  <c r="R183" i="2" s="1"/>
  <c r="AN185" i="2"/>
  <c r="R185" i="2" s="1"/>
  <c r="AN187" i="2"/>
  <c r="R187" i="2" s="1"/>
  <c r="AN189" i="2"/>
  <c r="R189" i="2" s="1"/>
  <c r="Z193" i="2"/>
  <c r="P193" i="2" s="1"/>
  <c r="AN194" i="2"/>
  <c r="R194" i="2" s="1"/>
  <c r="F13" i="2"/>
  <c r="G13" i="2" s="1"/>
  <c r="J13" i="2" s="1"/>
  <c r="F17" i="2"/>
  <c r="G17" i="2" s="1"/>
  <c r="J17" i="2" s="1"/>
  <c r="F19" i="2"/>
  <c r="G19" i="2" s="1"/>
  <c r="J19" i="2" s="1"/>
  <c r="F14" i="2"/>
  <c r="G14" i="2" s="1"/>
  <c r="J14" i="2" s="1"/>
  <c r="F12" i="2"/>
  <c r="G12" i="2" s="1"/>
  <c r="J12" i="2" s="1"/>
  <c r="AG9" i="2"/>
  <c r="Q9" i="2" s="1"/>
  <c r="AG14" i="2"/>
  <c r="Q14" i="2" s="1"/>
  <c r="AG11" i="2"/>
  <c r="Q11" i="2" s="1"/>
  <c r="AG15" i="2"/>
  <c r="Q15" i="2" s="1"/>
  <c r="F15" i="2" s="1"/>
  <c r="G15" i="2" s="1"/>
  <c r="J15" i="2" s="1"/>
  <c r="AG20" i="2"/>
  <c r="Q20" i="2" s="1"/>
  <c r="AN9" i="2"/>
  <c r="R9" i="2" s="1"/>
  <c r="AU9" i="2"/>
  <c r="S9" i="2" s="1"/>
  <c r="P11" i="2"/>
  <c r="AN10" i="2"/>
  <c r="R10" i="2" s="1"/>
  <c r="F10" i="2" s="1"/>
  <c r="G10" i="2" s="1"/>
  <c r="J10" i="2" s="1"/>
  <c r="AN14" i="2"/>
  <c r="R14" i="2" s="1"/>
  <c r="AU18" i="2"/>
  <c r="S18" i="2" s="1"/>
  <c r="F18" i="2" s="1"/>
  <c r="G18" i="2" s="1"/>
  <c r="J18" i="2" s="1"/>
  <c r="AU20" i="2"/>
  <c r="S20" i="2" s="1"/>
  <c r="P16" i="2"/>
  <c r="F16" i="2" s="1"/>
  <c r="Q8" i="2"/>
  <c r="AU8" i="2"/>
  <c r="S8" i="2" s="1"/>
  <c r="R8" i="2"/>
  <c r="N208" i="2" l="1"/>
  <c r="H208" i="2" s="1"/>
  <c r="H206" i="2"/>
  <c r="N206" i="2"/>
  <c r="N219" i="2"/>
  <c r="H219" i="2" s="1"/>
  <c r="H200" i="2"/>
  <c r="N200" i="2"/>
  <c r="N218" i="2"/>
  <c r="H218" i="2" s="1"/>
  <c r="F20" i="2"/>
  <c r="G20" i="2" s="1"/>
  <c r="J20" i="2" s="1"/>
  <c r="K20" i="2" s="1"/>
  <c r="N20" i="2" s="1"/>
  <c r="N192" i="2"/>
  <c r="H192" i="2" s="1"/>
  <c r="N202" i="2"/>
  <c r="H202" i="2" s="1"/>
  <c r="N196" i="2"/>
  <c r="H196" i="2" s="1"/>
  <c r="F57" i="2"/>
  <c r="G57" i="2" s="1"/>
  <c r="J57" i="2" s="1"/>
  <c r="K57" i="2" s="1"/>
  <c r="N57" i="2" s="1"/>
  <c r="H224" i="2"/>
  <c r="N224" i="2"/>
  <c r="F37" i="2"/>
  <c r="G37" i="2" s="1"/>
  <c r="J37" i="2" s="1"/>
  <c r="K37" i="2" s="1"/>
  <c r="N37" i="2" s="1"/>
  <c r="H215" i="2"/>
  <c r="N215" i="2"/>
  <c r="N201" i="2"/>
  <c r="H201" i="2" s="1"/>
  <c r="H191" i="2"/>
  <c r="N191" i="2"/>
  <c r="N204" i="2"/>
  <c r="H204" i="2" s="1"/>
  <c r="H195" i="2"/>
  <c r="N195" i="2"/>
  <c r="F124" i="2"/>
  <c r="G124" i="2" s="1"/>
  <c r="J124" i="2" s="1"/>
  <c r="K124" i="2" s="1"/>
  <c r="N124" i="2" s="1"/>
  <c r="N199" i="2"/>
  <c r="H199" i="2" s="1"/>
  <c r="H197" i="2"/>
  <c r="N197" i="2"/>
  <c r="N220" i="2"/>
  <c r="H220" i="2" s="1"/>
  <c r="H210" i="2"/>
  <c r="N210" i="2"/>
  <c r="N226" i="2"/>
  <c r="H226" i="2" s="1"/>
  <c r="H205" i="2"/>
  <c r="N205" i="2"/>
  <c r="N222" i="2"/>
  <c r="H222" i="2" s="1"/>
  <c r="H227" i="2"/>
  <c r="N227" i="2"/>
  <c r="N216" i="2"/>
  <c r="H216" i="2" s="1"/>
  <c r="H223" i="2"/>
  <c r="N223" i="2"/>
  <c r="N198" i="2"/>
  <c r="H198" i="2" s="1"/>
  <c r="F78" i="2"/>
  <c r="G78" i="2" s="1"/>
  <c r="J78" i="2" s="1"/>
  <c r="K78" i="2" s="1"/>
  <c r="N78" i="2" s="1"/>
  <c r="N212" i="2"/>
  <c r="H212" i="2" s="1"/>
  <c r="N214" i="2"/>
  <c r="H214" i="2" s="1"/>
  <c r="N217" i="2"/>
  <c r="H217" i="2" s="1"/>
  <c r="N221" i="2"/>
  <c r="H221" i="2" s="1"/>
  <c r="F11" i="2"/>
  <c r="F135" i="2"/>
  <c r="G135" i="2" s="1"/>
  <c r="J135" i="2" s="1"/>
  <c r="K135" i="2" s="1"/>
  <c r="N135" i="2" s="1"/>
  <c r="F112" i="2"/>
  <c r="G112" i="2" s="1"/>
  <c r="J112" i="2" s="1"/>
  <c r="K112" i="2" s="1"/>
  <c r="N112" i="2" s="1"/>
  <c r="F116" i="2"/>
  <c r="G116" i="2" s="1"/>
  <c r="J116" i="2" s="1"/>
  <c r="K116" i="2" s="1"/>
  <c r="N116" i="2" s="1"/>
  <c r="F101" i="2"/>
  <c r="G101" i="2" s="1"/>
  <c r="J101" i="2" s="1"/>
  <c r="K101" i="2" s="1"/>
  <c r="N101" i="2" s="1"/>
  <c r="F74" i="2"/>
  <c r="G74" i="2" s="1"/>
  <c r="J74" i="2" s="1"/>
  <c r="K74" i="2" s="1"/>
  <c r="N74" i="2" s="1"/>
  <c r="F194" i="2"/>
  <c r="G194" i="2" s="1"/>
  <c r="J194" i="2" s="1"/>
  <c r="K194" i="2" s="1"/>
  <c r="F184" i="2"/>
  <c r="G184" i="2" s="1"/>
  <c r="J184" i="2" s="1"/>
  <c r="K184" i="2" s="1"/>
  <c r="N184" i="2" s="1"/>
  <c r="F150" i="2"/>
  <c r="G150" i="2" s="1"/>
  <c r="J150" i="2" s="1"/>
  <c r="K150" i="2" s="1"/>
  <c r="N150" i="2" s="1"/>
  <c r="F149" i="2"/>
  <c r="G149" i="2" s="1"/>
  <c r="J149" i="2" s="1"/>
  <c r="K149" i="2" s="1"/>
  <c r="N149" i="2" s="1"/>
  <c r="F193" i="2"/>
  <c r="G193" i="2" s="1"/>
  <c r="J193" i="2" s="1"/>
  <c r="K193" i="2" s="1"/>
  <c r="F123" i="2"/>
  <c r="G123" i="2" s="1"/>
  <c r="J123" i="2" s="1"/>
  <c r="K123" i="2" s="1"/>
  <c r="N123" i="2" s="1"/>
  <c r="F75" i="2"/>
  <c r="G75" i="2" s="1"/>
  <c r="J75" i="2" s="1"/>
  <c r="K75" i="2" s="1"/>
  <c r="N75" i="2" s="1"/>
  <c r="F62" i="2"/>
  <c r="G62" i="2" s="1"/>
  <c r="J62" i="2" s="1"/>
  <c r="K62" i="2" s="1"/>
  <c r="N62" i="2" s="1"/>
  <c r="F70" i="2"/>
  <c r="G70" i="2" s="1"/>
  <c r="J70" i="2" s="1"/>
  <c r="K70" i="2" s="1"/>
  <c r="N70" i="2" s="1"/>
  <c r="F163" i="2"/>
  <c r="G163" i="2" s="1"/>
  <c r="J163" i="2" s="1"/>
  <c r="K163" i="2" s="1"/>
  <c r="N163" i="2" s="1"/>
  <c r="F117" i="2"/>
  <c r="G117" i="2" s="1"/>
  <c r="J117" i="2" s="1"/>
  <c r="K117" i="2" s="1"/>
  <c r="N117" i="2" s="1"/>
  <c r="F144" i="2"/>
  <c r="G144" i="2" s="1"/>
  <c r="J144" i="2" s="1"/>
  <c r="K144" i="2" s="1"/>
  <c r="N144" i="2" s="1"/>
  <c r="F113" i="2"/>
  <c r="G113" i="2" s="1"/>
  <c r="J113" i="2" s="1"/>
  <c r="K113" i="2" s="1"/>
  <c r="N113" i="2" s="1"/>
  <c r="F73" i="2"/>
  <c r="G73" i="2" s="1"/>
  <c r="J73" i="2" s="1"/>
  <c r="K73" i="2" s="1"/>
  <c r="N73" i="2" s="1"/>
  <c r="F68" i="2"/>
  <c r="G68" i="2" s="1"/>
  <c r="J68" i="2" s="1"/>
  <c r="K68" i="2" s="1"/>
  <c r="N68" i="2" s="1"/>
  <c r="F21" i="2"/>
  <c r="G21" i="2" s="1"/>
  <c r="J21" i="2" s="1"/>
  <c r="K21" i="2" s="1"/>
  <c r="N21" i="2" s="1"/>
  <c r="F109" i="2"/>
  <c r="G109" i="2" s="1"/>
  <c r="J109" i="2" s="1"/>
  <c r="K109" i="2" s="1"/>
  <c r="N109" i="2" s="1"/>
  <c r="F98" i="2"/>
  <c r="G98" i="2" s="1"/>
  <c r="J98" i="2" s="1"/>
  <c r="K98" i="2" s="1"/>
  <c r="N98" i="2" s="1"/>
  <c r="F130" i="2"/>
  <c r="G130" i="2" s="1"/>
  <c r="J130" i="2" s="1"/>
  <c r="K130" i="2" s="1"/>
  <c r="N130" i="2" s="1"/>
  <c r="F36" i="2"/>
  <c r="G36" i="2" s="1"/>
  <c r="J36" i="2" s="1"/>
  <c r="K36" i="2" s="1"/>
  <c r="N36" i="2" s="1"/>
  <c r="F145" i="2"/>
  <c r="G145" i="2" s="1"/>
  <c r="J145" i="2" s="1"/>
  <c r="K145" i="2" s="1"/>
  <c r="N145" i="2" s="1"/>
  <c r="F104" i="2"/>
  <c r="G104" i="2" s="1"/>
  <c r="J104" i="2" s="1"/>
  <c r="K104" i="2" s="1"/>
  <c r="N104" i="2" s="1"/>
  <c r="F96" i="2"/>
  <c r="G96" i="2" s="1"/>
  <c r="J96" i="2" s="1"/>
  <c r="K96" i="2" s="1"/>
  <c r="N96" i="2" s="1"/>
  <c r="F69" i="2"/>
  <c r="G69" i="2" s="1"/>
  <c r="J69" i="2" s="1"/>
  <c r="K69" i="2" s="1"/>
  <c r="N69" i="2" s="1"/>
  <c r="F188" i="2"/>
  <c r="G188" i="2" s="1"/>
  <c r="J188" i="2" s="1"/>
  <c r="K188" i="2" s="1"/>
  <c r="N188" i="2" s="1"/>
  <c r="F108" i="2"/>
  <c r="G108" i="2" s="1"/>
  <c r="J108" i="2" s="1"/>
  <c r="K108" i="2" s="1"/>
  <c r="N108" i="2" s="1"/>
  <c r="F63" i="2"/>
  <c r="G63" i="2" s="1"/>
  <c r="J63" i="2" s="1"/>
  <c r="K63" i="2" s="1"/>
  <c r="N63" i="2" s="1"/>
  <c r="F32" i="2"/>
  <c r="G32" i="2" s="1"/>
  <c r="J32" i="2" s="1"/>
  <c r="K32" i="2" s="1"/>
  <c r="N32" i="2" s="1"/>
  <c r="F187" i="2"/>
  <c r="G187" i="2" s="1"/>
  <c r="J187" i="2" s="1"/>
  <c r="K187" i="2" s="1"/>
  <c r="N187" i="2" s="1"/>
  <c r="F183" i="2"/>
  <c r="G183" i="2" s="1"/>
  <c r="J183" i="2" s="1"/>
  <c r="K183" i="2" s="1"/>
  <c r="N183" i="2" s="1"/>
  <c r="F179" i="2"/>
  <c r="G179" i="2" s="1"/>
  <c r="J179" i="2" s="1"/>
  <c r="K179" i="2" s="1"/>
  <c r="N179" i="2" s="1"/>
  <c r="F61" i="2"/>
  <c r="G61" i="2" s="1"/>
  <c r="J61" i="2" s="1"/>
  <c r="K61" i="2" s="1"/>
  <c r="N61" i="2" s="1"/>
  <c r="F190" i="2"/>
  <c r="G190" i="2" s="1"/>
  <c r="J190" i="2" s="1"/>
  <c r="K190" i="2" s="1"/>
  <c r="N190" i="2" s="1"/>
  <c r="F186" i="2"/>
  <c r="G186" i="2" s="1"/>
  <c r="J186" i="2" s="1"/>
  <c r="K186" i="2" s="1"/>
  <c r="N186" i="2" s="1"/>
  <c r="F122" i="2"/>
  <c r="G122" i="2" s="1"/>
  <c r="J122" i="2" s="1"/>
  <c r="K122" i="2" s="1"/>
  <c r="N122" i="2" s="1"/>
  <c r="F67" i="2"/>
  <c r="G67" i="2" s="1"/>
  <c r="J67" i="2" s="1"/>
  <c r="K67" i="2" s="1"/>
  <c r="N67" i="2" s="1"/>
  <c r="F189" i="2"/>
  <c r="G189" i="2" s="1"/>
  <c r="J189" i="2" s="1"/>
  <c r="K189" i="2" s="1"/>
  <c r="N189" i="2" s="1"/>
  <c r="F185" i="2"/>
  <c r="G185" i="2" s="1"/>
  <c r="J185" i="2" s="1"/>
  <c r="K185" i="2" s="1"/>
  <c r="N185" i="2" s="1"/>
  <c r="F181" i="2"/>
  <c r="G181" i="2" s="1"/>
  <c r="J181" i="2" s="1"/>
  <c r="K181" i="2" s="1"/>
  <c r="N181" i="2" s="1"/>
  <c r="F177" i="2"/>
  <c r="G177" i="2" s="1"/>
  <c r="J177" i="2" s="1"/>
  <c r="K177" i="2" s="1"/>
  <c r="N177" i="2" s="1"/>
  <c r="F65" i="2"/>
  <c r="G65" i="2" s="1"/>
  <c r="J65" i="2" s="1"/>
  <c r="K65" i="2" s="1"/>
  <c r="N65" i="2" s="1"/>
  <c r="F9" i="2"/>
  <c r="G9" i="2" s="1"/>
  <c r="J9" i="2" s="1"/>
  <c r="K9" i="2" s="1"/>
  <c r="N9" i="2" s="1"/>
  <c r="K15" i="2"/>
  <c r="N15" i="2" s="1"/>
  <c r="K14" i="2"/>
  <c r="N14" i="2" s="1"/>
  <c r="K19" i="2"/>
  <c r="N19" i="2" s="1"/>
  <c r="K13" i="2"/>
  <c r="N13" i="2" s="1"/>
  <c r="G16" i="2"/>
  <c r="J16" i="2" s="1"/>
  <c r="K17" i="2"/>
  <c r="N17" i="2" s="1"/>
  <c r="K18" i="2"/>
  <c r="N18" i="2" s="1"/>
  <c r="K10" i="2"/>
  <c r="N10" i="2" s="1"/>
  <c r="K12" i="2"/>
  <c r="N12" i="2" s="1"/>
  <c r="G11" i="2"/>
  <c r="J11" i="2" s="1"/>
  <c r="G49" i="1"/>
  <c r="G50" i="1" s="1"/>
  <c r="H49" i="1"/>
  <c r="H50" i="1" s="1"/>
  <c r="I49" i="1"/>
  <c r="I50" i="1" s="1"/>
  <c r="F49" i="1"/>
  <c r="F50" i="1" s="1"/>
  <c r="N193" i="2" l="1"/>
  <c r="H193" i="2" s="1"/>
  <c r="H194" i="2"/>
  <c r="N194" i="2"/>
  <c r="K16" i="2"/>
  <c r="N16" i="2" s="1"/>
  <c r="K11" i="2"/>
  <c r="N11" i="2" s="1"/>
  <c r="Z8" i="2" l="1"/>
  <c r="P8" i="2" s="1"/>
  <c r="F8" i="2" l="1"/>
  <c r="G8" i="2" s="1"/>
  <c r="J8" i="2" s="1"/>
  <c r="K8" i="2" s="1"/>
  <c r="N8" i="2" l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</calcChain>
</file>

<file path=xl/sharedStrings.xml><?xml version="1.0" encoding="utf-8"?>
<sst xmlns="http://schemas.openxmlformats.org/spreadsheetml/2006/main" count="48" uniqueCount="28">
  <si>
    <t>mph</t>
  </si>
  <si>
    <t>bhp</t>
  </si>
  <si>
    <t>rpm</t>
  </si>
  <si>
    <t>whp</t>
  </si>
  <si>
    <t>gear</t>
  </si>
  <si>
    <t>ratio</t>
  </si>
  <si>
    <t>final</t>
  </si>
  <si>
    <t>total</t>
  </si>
  <si>
    <t>Tire</t>
  </si>
  <si>
    <t>revs/mile</t>
  </si>
  <si>
    <t>mph/rpm</t>
  </si>
  <si>
    <t>x</t>
  </si>
  <si>
    <t>x1</t>
  </si>
  <si>
    <t>y1</t>
  </si>
  <si>
    <t>x2</t>
  </si>
  <si>
    <t>y2</t>
  </si>
  <si>
    <t>y</t>
  </si>
  <si>
    <t>Acc hp</t>
  </si>
  <si>
    <t>Mass</t>
  </si>
  <si>
    <t>kg</t>
  </si>
  <si>
    <t>dt [s]</t>
  </si>
  <si>
    <t>Force [N]</t>
  </si>
  <si>
    <t>Elapsed [s]</t>
  </si>
  <si>
    <t>dv [m/s]</t>
  </si>
  <si>
    <t>v [m/s]</t>
  </si>
  <si>
    <t>[kw]</t>
  </si>
  <si>
    <t>pound</t>
  </si>
  <si>
    <t>drag [whp]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</si>
</sst>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1" xfId="0" applyBorder="1"/>
    <xf numFmtId="1" fontId="0" fillId="0" borderId="1" xfId="0" applyNumberFormat="1" applyBorder="1"/>
    <xf numFmtId="165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Aerodynamic drag [whp] from speed [mph]
Corvette C4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drag [whp]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Data!$D$8:$D$300</c:f>
              <c:numCache>
                <c:formatCode>General</c:formatCode>
                <c:ptCount val="29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Data!$E$8:$E$300</c:f>
              <c:numCache>
                <c:formatCode>0.0</c:formatCode>
                <c:ptCount val="293"/>
                <c:pt idx="0">
                  <c:v>4.4151115157032325E-5</c:v>
                </c:pt>
                <c:pt idx="1">
                  <c:v>3.532089212562586E-4</c:v>
                </c:pt>
                <c:pt idx="2">
                  <c:v>1.1920801092398729E-3</c:v>
                </c:pt>
                <c:pt idx="3">
                  <c:v>2.8256713700500688E-3</c:v>
                </c:pt>
                <c:pt idx="4">
                  <c:v>5.5188893946290403E-3</c:v>
                </c:pt>
                <c:pt idx="5">
                  <c:v>9.5366408739189831E-3</c:v>
                </c:pt>
                <c:pt idx="6">
                  <c:v>1.5143832498862086E-2</c:v>
                </c:pt>
                <c:pt idx="7">
                  <c:v>2.260537096040055E-2</c:v>
                </c:pt>
                <c:pt idx="8">
                  <c:v>3.2186162949476564E-2</c:v>
                </c:pt>
                <c:pt idx="9">
                  <c:v>4.4151115157032322E-2</c:v>
                </c:pt>
                <c:pt idx="10">
                  <c:v>5.8765134274010034E-2</c:v>
                </c:pt>
                <c:pt idx="11">
                  <c:v>7.6293126991351864E-2</c:v>
                </c:pt>
                <c:pt idx="12">
                  <c:v>9.7000000000000017E-2</c:v>
                </c:pt>
                <c:pt idx="13">
                  <c:v>0.12115065999089669</c:v>
                </c:pt>
                <c:pt idx="14">
                  <c:v>0.14901001365498412</c:v>
                </c:pt>
                <c:pt idx="15">
                  <c:v>0.1808429676832044</c:v>
                </c:pt>
                <c:pt idx="16">
                  <c:v>0.2169144287664998</c:v>
                </c:pt>
                <c:pt idx="17">
                  <c:v>0.25748930359581251</c:v>
                </c:pt>
                <c:pt idx="18">
                  <c:v>0.30283249886208469</c:v>
                </c:pt>
                <c:pt idx="19">
                  <c:v>0.35320892125625858</c:v>
                </c:pt>
                <c:pt idx="20">
                  <c:v>0.40888347746927634</c:v>
                </c:pt>
                <c:pt idx="21">
                  <c:v>0.47012107419208027</c:v>
                </c:pt>
                <c:pt idx="22">
                  <c:v>0.5371866181156123</c:v>
                </c:pt>
                <c:pt idx="23">
                  <c:v>0.61034501593081492</c:v>
                </c:pt>
                <c:pt idx="24">
                  <c:v>0.68986117432863003</c:v>
                </c:pt>
                <c:pt idx="25">
                  <c:v>0.77600000000000013</c:v>
                </c:pt>
                <c:pt idx="26">
                  <c:v>0.86902639963586725</c:v>
                </c:pt>
                <c:pt idx="27">
                  <c:v>0.96920527992717354</c:v>
                </c:pt>
                <c:pt idx="28">
                  <c:v>1.0768015475648613</c:v>
                </c:pt>
                <c:pt idx="29">
                  <c:v>1.192080109239873</c:v>
                </c:pt>
                <c:pt idx="30">
                  <c:v>1.31530587164315</c:v>
                </c:pt>
                <c:pt idx="31">
                  <c:v>1.4467437414656352</c:v>
                </c:pt>
                <c:pt idx="32">
                  <c:v>1.5866586253982702</c:v>
                </c:pt>
                <c:pt idx="33">
                  <c:v>1.7353154301319984</c:v>
                </c:pt>
                <c:pt idx="34">
                  <c:v>1.8929790623577603</c:v>
                </c:pt>
                <c:pt idx="35">
                  <c:v>2.0599144287665001</c:v>
                </c:pt>
                <c:pt idx="36">
                  <c:v>2.2363864360491577</c:v>
                </c:pt>
                <c:pt idx="37">
                  <c:v>2.4226599908966775</c:v>
                </c:pt>
                <c:pt idx="38">
                  <c:v>2.6189999999999998</c:v>
                </c:pt>
                <c:pt idx="39">
                  <c:v>2.8256713700500686</c:v>
                </c:pt>
                <c:pt idx="40">
                  <c:v>3.0429390077378242</c:v>
                </c:pt>
                <c:pt idx="41">
                  <c:v>3.2710678197542107</c:v>
                </c:pt>
                <c:pt idx="42">
                  <c:v>3.5103227127901682</c:v>
                </c:pt>
                <c:pt idx="43">
                  <c:v>3.7609685935366421</c:v>
                </c:pt>
                <c:pt idx="44">
                  <c:v>4.0232703686845692</c:v>
                </c:pt>
                <c:pt idx="45">
                  <c:v>4.2974929449248984</c:v>
                </c:pt>
                <c:pt idx="46">
                  <c:v>4.5839012289485659</c:v>
                </c:pt>
                <c:pt idx="47">
                  <c:v>4.8827601274465193</c:v>
                </c:pt>
                <c:pt idx="48">
                  <c:v>5.1943345471096949</c:v>
                </c:pt>
                <c:pt idx="49">
                  <c:v>5.5188893946290403</c:v>
                </c:pt>
                <c:pt idx="50">
                  <c:v>5.8566895766954943</c:v>
                </c:pt>
                <c:pt idx="51">
                  <c:v>6.2080000000000011</c:v>
                </c:pt>
                <c:pt idx="52">
                  <c:v>6.5730855712335003</c:v>
                </c:pt>
                <c:pt idx="53">
                  <c:v>6.952211197086938</c:v>
                </c:pt>
                <c:pt idx="54">
                  <c:v>7.345641784251252</c:v>
                </c:pt>
                <c:pt idx="55">
                  <c:v>7.7536422394173883</c:v>
                </c:pt>
                <c:pt idx="56">
                  <c:v>8.1764774692762856</c:v>
                </c:pt>
                <c:pt idx="57">
                  <c:v>8.6144123805188908</c:v>
                </c:pt>
                <c:pt idx="58">
                  <c:v>9.0677118798361391</c:v>
                </c:pt>
                <c:pt idx="59">
                  <c:v>9.5366408739189836</c:v>
                </c:pt>
                <c:pt idx="60">
                  <c:v>10.021464269458352</c:v>
                </c:pt>
                <c:pt idx="61">
                  <c:v>10.5224469731452</c:v>
                </c:pt>
                <c:pt idx="62">
                  <c:v>11.039853891670459</c:v>
                </c:pt>
                <c:pt idx="63">
                  <c:v>11.573949931725082</c:v>
                </c:pt>
                <c:pt idx="64">
                  <c:v>12.125</c:v>
                </c:pt>
                <c:pt idx="65">
                  <c:v>12.693269003186161</c:v>
                </c:pt>
                <c:pt idx="66">
                  <c:v>13.279021847974505</c:v>
                </c:pt>
                <c:pt idx="67">
                  <c:v>13.882523441055987</c:v>
                </c:pt>
                <c:pt idx="68">
                  <c:v>14.504038689121529</c:v>
                </c:pt>
                <c:pt idx="69">
                  <c:v>15.143832498862082</c:v>
                </c:pt>
                <c:pt idx="70">
                  <c:v>15.802169776968586</c:v>
                </c:pt>
                <c:pt idx="71">
                  <c:v>16.479315430132001</c:v>
                </c:pt>
                <c:pt idx="72">
                  <c:v>17.175534365043241</c:v>
                </c:pt>
                <c:pt idx="73">
                  <c:v>17.891091488393261</c:v>
                </c:pt>
                <c:pt idx="74">
                  <c:v>18.626251706873003</c:v>
                </c:pt>
                <c:pt idx="75">
                  <c:v>19.38127992717342</c:v>
                </c:pt>
                <c:pt idx="76">
                  <c:v>20.156441055985436</c:v>
                </c:pt>
                <c:pt idx="77">
                  <c:v>20.951999999999998</c:v>
                </c:pt>
                <c:pt idx="78">
                  <c:v>21.768221665908055</c:v>
                </c:pt>
                <c:pt idx="79">
                  <c:v>22.605370960400549</c:v>
                </c:pt>
                <c:pt idx="80">
                  <c:v>23.463712790168412</c:v>
                </c:pt>
                <c:pt idx="81">
                  <c:v>24.343512061902594</c:v>
                </c:pt>
                <c:pt idx="82">
                  <c:v>25.245033682294032</c:v>
                </c:pt>
                <c:pt idx="83">
                  <c:v>26.168542558033685</c:v>
                </c:pt>
                <c:pt idx="84">
                  <c:v>27.114303595812476</c:v>
                </c:pt>
                <c:pt idx="85">
                  <c:v>28.082581702321345</c:v>
                </c:pt>
                <c:pt idx="86">
                  <c:v>29.07364178425124</c:v>
                </c:pt>
                <c:pt idx="87">
                  <c:v>30.087748748293137</c:v>
                </c:pt>
                <c:pt idx="88">
                  <c:v>31.12516750113792</c:v>
                </c:pt>
                <c:pt idx="89">
                  <c:v>32.186162949476554</c:v>
                </c:pt>
                <c:pt idx="90">
                  <c:v>33.270999999999994</c:v>
                </c:pt>
                <c:pt idx="91">
                  <c:v>34.379943559399187</c:v>
                </c:pt>
                <c:pt idx="92">
                  <c:v>35.51325853436505</c:v>
                </c:pt>
                <c:pt idx="93">
                  <c:v>36.671209831588527</c:v>
                </c:pt>
                <c:pt idx="94">
                  <c:v>37.854062357760576</c:v>
                </c:pt>
                <c:pt idx="95">
                  <c:v>39.062081019572155</c:v>
                </c:pt>
                <c:pt idx="96">
                  <c:v>40.295530723714158</c:v>
                </c:pt>
                <c:pt idx="97">
                  <c:v>41.554676376877559</c:v>
                </c:pt>
                <c:pt idx="98">
                  <c:v>42.839782885753294</c:v>
                </c:pt>
                <c:pt idx="99">
                  <c:v>44.151115157032322</c:v>
                </c:pt>
                <c:pt idx="100">
                  <c:v>45.488938097405551</c:v>
                </c:pt>
                <c:pt idx="101">
                  <c:v>46.853516613563954</c:v>
                </c:pt>
                <c:pt idx="102">
                  <c:v>48.245115612198447</c:v>
                </c:pt>
                <c:pt idx="103">
                  <c:v>49.664000000000009</c:v>
                </c:pt>
                <c:pt idx="104">
                  <c:v>51.110434683659534</c:v>
                </c:pt>
                <c:pt idx="105">
                  <c:v>52.584684569868003</c:v>
                </c:pt>
                <c:pt idx="106">
                  <c:v>54.087014565316331</c:v>
                </c:pt>
                <c:pt idx="107">
                  <c:v>55.617689576695504</c:v>
                </c:pt>
                <c:pt idx="108">
                  <c:v>57.176974510696418</c:v>
                </c:pt>
                <c:pt idx="109">
                  <c:v>58.765134274010016</c:v>
                </c:pt>
                <c:pt idx="110">
                  <c:v>60.382433773327257</c:v>
                </c:pt>
                <c:pt idx="111">
                  <c:v>62.029137915339106</c:v>
                </c:pt>
                <c:pt idx="112">
                  <c:v>63.705511606736465</c:v>
                </c:pt>
                <c:pt idx="113">
                  <c:v>65.411819754210285</c:v>
                </c:pt>
                <c:pt idx="114">
                  <c:v>67.148327264451524</c:v>
                </c:pt>
                <c:pt idx="115">
                  <c:v>68.915299044151126</c:v>
                </c:pt>
                <c:pt idx="116">
                  <c:v>70.713000000000008</c:v>
                </c:pt>
                <c:pt idx="117">
                  <c:v>72.541695038689113</c:v>
                </c:pt>
                <c:pt idx="118">
                  <c:v>74.401649066909414</c:v>
                </c:pt>
                <c:pt idx="119">
                  <c:v>76.293126991351869</c:v>
                </c:pt>
                <c:pt idx="120">
                  <c:v>78.216393718707323</c:v>
                </c:pt>
                <c:pt idx="121">
                  <c:v>80.17171415566682</c:v>
                </c:pt>
                <c:pt idx="122">
                  <c:v>82.159353208921246</c:v>
                </c:pt>
                <c:pt idx="123">
                  <c:v>84.179575785161603</c:v>
                </c:pt>
                <c:pt idx="124">
                  <c:v>86.232646791078736</c:v>
                </c:pt>
                <c:pt idx="125">
                  <c:v>88.318831133363673</c:v>
                </c:pt>
                <c:pt idx="126">
                  <c:v>90.438393718707317</c:v>
                </c:pt>
                <c:pt idx="127">
                  <c:v>92.591599453800654</c:v>
                </c:pt>
                <c:pt idx="128">
                  <c:v>94.778713245334558</c:v>
                </c:pt>
                <c:pt idx="129">
                  <c:v>97</c:v>
                </c:pt>
                <c:pt idx="130">
                  <c:v>99.255724624487939</c:v>
                </c:pt>
                <c:pt idx="131">
                  <c:v>101.54615202548929</c:v>
                </c:pt>
                <c:pt idx="132">
                  <c:v>103.87154710969502</c:v>
                </c:pt>
                <c:pt idx="133">
                  <c:v>106.23217478379604</c:v>
                </c:pt>
                <c:pt idx="134">
                  <c:v>108.62829995448342</c:v>
                </c:pt>
                <c:pt idx="135">
                  <c:v>111.0601875284479</c:v>
                </c:pt>
                <c:pt idx="136">
                  <c:v>113.52810241238053</c:v>
                </c:pt>
                <c:pt idx="137">
                  <c:v>116.03230951297223</c:v>
                </c:pt>
                <c:pt idx="138">
                  <c:v>118.57307373691397</c:v>
                </c:pt>
                <c:pt idx="139">
                  <c:v>121.15065999089666</c:v>
                </c:pt>
                <c:pt idx="140">
                  <c:v>123.76533318161125</c:v>
                </c:pt>
                <c:pt idx="141">
                  <c:v>126.41735821574869</c:v>
                </c:pt>
                <c:pt idx="142">
                  <c:v>129.10700000000003</c:v>
                </c:pt>
                <c:pt idx="143">
                  <c:v>131.83452344105601</c:v>
                </c:pt>
                <c:pt idx="144">
                  <c:v>134.60019344560766</c:v>
                </c:pt>
                <c:pt idx="145">
                  <c:v>137.40427492034593</c:v>
                </c:pt>
                <c:pt idx="146">
                  <c:v>140.24703277196176</c:v>
                </c:pt>
                <c:pt idx="147">
                  <c:v>143.12873190714609</c:v>
                </c:pt>
                <c:pt idx="148">
                  <c:v>146.04963723258987</c:v>
                </c:pt>
                <c:pt idx="149">
                  <c:v>149.01001365498402</c:v>
                </c:pt>
                <c:pt idx="150">
                  <c:v>152.01012608101962</c:v>
                </c:pt>
                <c:pt idx="151">
                  <c:v>155.05023941738736</c:v>
                </c:pt>
                <c:pt idx="152">
                  <c:v>158.13061857077835</c:v>
                </c:pt>
                <c:pt idx="153">
                  <c:v>161.25152844788349</c:v>
                </c:pt>
                <c:pt idx="154">
                  <c:v>164.41323395539371</c:v>
                </c:pt>
                <c:pt idx="155">
                  <c:v>167.61599999999999</c:v>
                </c:pt>
                <c:pt idx="156">
                  <c:v>170.86009148839324</c:v>
                </c:pt>
                <c:pt idx="157">
                  <c:v>174.14577332726444</c:v>
                </c:pt>
                <c:pt idx="158">
                  <c:v>177.47331042330455</c:v>
                </c:pt>
                <c:pt idx="159">
                  <c:v>180.84296768320439</c:v>
                </c:pt>
                <c:pt idx="160">
                  <c:v>184.25501001365501</c:v>
                </c:pt>
                <c:pt idx="161">
                  <c:v>187.70970232134729</c:v>
                </c:pt>
                <c:pt idx="162">
                  <c:v>191.20730951297224</c:v>
                </c:pt>
                <c:pt idx="163">
                  <c:v>194.74809649522075</c:v>
                </c:pt>
                <c:pt idx="164">
                  <c:v>198.33232817478375</c:v>
                </c:pt>
                <c:pt idx="165">
                  <c:v>201.96026945835226</c:v>
                </c:pt>
                <c:pt idx="166">
                  <c:v>205.63218525261726</c:v>
                </c:pt>
                <c:pt idx="167">
                  <c:v>209.34834046426948</c:v>
                </c:pt>
                <c:pt idx="168">
                  <c:v>213.10900000000004</c:v>
                </c:pt>
                <c:pt idx="169">
                  <c:v>216.91442876649981</c:v>
                </c:pt>
                <c:pt idx="170">
                  <c:v>220.76489167045969</c:v>
                </c:pt>
                <c:pt idx="171">
                  <c:v>224.66065361857076</c:v>
                </c:pt>
                <c:pt idx="172">
                  <c:v>228.60197951752386</c:v>
                </c:pt>
                <c:pt idx="173">
                  <c:v>232.58913427400992</c:v>
                </c:pt>
                <c:pt idx="174">
                  <c:v>236.6223827947201</c:v>
                </c:pt>
                <c:pt idx="175">
                  <c:v>240.7019899863451</c:v>
                </c:pt>
                <c:pt idx="176">
                  <c:v>244.82822075557581</c:v>
                </c:pt>
                <c:pt idx="177">
                  <c:v>249.00134000910336</c:v>
                </c:pt>
                <c:pt idx="178">
                  <c:v>253.22161265361854</c:v>
                </c:pt>
                <c:pt idx="179">
                  <c:v>257.48930359581243</c:v>
                </c:pt>
                <c:pt idx="180">
                  <c:v>261.80467774237593</c:v>
                </c:pt>
                <c:pt idx="181">
                  <c:v>266.16799999999995</c:v>
                </c:pt>
                <c:pt idx="182">
                  <c:v>270.57953527537558</c:v>
                </c:pt>
                <c:pt idx="183">
                  <c:v>275.0395484751935</c:v>
                </c:pt>
                <c:pt idx="184">
                  <c:v>279.54830450614475</c:v>
                </c:pt>
                <c:pt idx="185">
                  <c:v>284.1060682749204</c:v>
                </c:pt>
                <c:pt idx="186">
                  <c:v>288.71310468821122</c:v>
                </c:pt>
                <c:pt idx="187">
                  <c:v>293.36967865270822</c:v>
                </c:pt>
                <c:pt idx="188">
                  <c:v>298.07605507510243</c:v>
                </c:pt>
                <c:pt idx="189">
                  <c:v>302.83249886208461</c:v>
                </c:pt>
                <c:pt idx="190">
                  <c:v>307.639274920346</c:v>
                </c:pt>
                <c:pt idx="191">
                  <c:v>312.49664815657724</c:v>
                </c:pt>
                <c:pt idx="192">
                  <c:v>317.4048834774693</c:v>
                </c:pt>
                <c:pt idx="193">
                  <c:v>322.36424578971327</c:v>
                </c:pt>
                <c:pt idx="194">
                  <c:v>327.375</c:v>
                </c:pt>
                <c:pt idx="195">
                  <c:v>332.43741101502047</c:v>
                </c:pt>
                <c:pt idx="196">
                  <c:v>337.5517437414656</c:v>
                </c:pt>
                <c:pt idx="197">
                  <c:v>342.71826308602635</c:v>
                </c:pt>
                <c:pt idx="198">
                  <c:v>347.93723395539365</c:v>
                </c:pt>
                <c:pt idx="199">
                  <c:v>353.20892125625858</c:v>
                </c:pt>
                <c:pt idx="200">
                  <c:v>358.53358989531188</c:v>
                </c:pt>
                <c:pt idx="201">
                  <c:v>363.91150477924441</c:v>
                </c:pt>
                <c:pt idx="202">
                  <c:v>369.34293081474743</c:v>
                </c:pt>
                <c:pt idx="203">
                  <c:v>374.82813290851163</c:v>
                </c:pt>
                <c:pt idx="204">
                  <c:v>380.36737596722804</c:v>
                </c:pt>
                <c:pt idx="205">
                  <c:v>385.96092489758757</c:v>
                </c:pt>
                <c:pt idx="206">
                  <c:v>391.60904460628115</c:v>
                </c:pt>
                <c:pt idx="207">
                  <c:v>397.31200000000007</c:v>
                </c:pt>
                <c:pt idx="208">
                  <c:v>403.07005598543475</c:v>
                </c:pt>
                <c:pt idx="209">
                  <c:v>408.88347746927627</c:v>
                </c:pt>
                <c:pt idx="210">
                  <c:v>414.75252935821572</c:v>
                </c:pt>
                <c:pt idx="211">
                  <c:v>420.67747655894402</c:v>
                </c:pt>
                <c:pt idx="212">
                  <c:v>426.65858397815202</c:v>
                </c:pt>
                <c:pt idx="213">
                  <c:v>432.69611652253064</c:v>
                </c:pt>
                <c:pt idx="214">
                  <c:v>438.79033909877103</c:v>
                </c:pt>
                <c:pt idx="215">
                  <c:v>444.94151661356403</c:v>
                </c:pt>
                <c:pt idx="216">
                  <c:v>451.14991397360041</c:v>
                </c:pt>
                <c:pt idx="217">
                  <c:v>457.41579608557134</c:v>
                </c:pt>
                <c:pt idx="218">
                  <c:v>463.73942785616748</c:v>
                </c:pt>
                <c:pt idx="219">
                  <c:v>470.12107419208013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5B0-4DE8-9FA8-EF154841B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06592"/>
        <c:axId val="44607168"/>
      </c:scatterChart>
      <c:valAx>
        <c:axId val="44606592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607168"/>
        <c:crosses val="autoZero"/>
        <c:crossBetween val="midCat"/>
      </c:valAx>
      <c:valAx>
        <c:axId val="4460716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60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Graph!$E$25</c:f>
              <c:strCache>
                <c:ptCount val="1"/>
                <c:pt idx="0">
                  <c:v>whp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Graph!$D$26:$D$39</c:f>
              <c:numCache>
                <c:formatCode>General</c:formatCode>
                <c:ptCount val="14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</c:numCache>
            </c:numRef>
          </c:xVal>
          <c:yVal>
            <c:numRef>
              <c:f>Graph!$E$26:$E$39</c:f>
              <c:numCache>
                <c:formatCode>General</c:formatCode>
                <c:ptCount val="14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115</c:v>
                </c:pt>
                <c:pt idx="5">
                  <c:v>144</c:v>
                </c:pt>
                <c:pt idx="6">
                  <c:v>175</c:v>
                </c:pt>
                <c:pt idx="7">
                  <c:v>210</c:v>
                </c:pt>
                <c:pt idx="8">
                  <c:v>240</c:v>
                </c:pt>
                <c:pt idx="9">
                  <c:v>265</c:v>
                </c:pt>
                <c:pt idx="10">
                  <c:v>275</c:v>
                </c:pt>
                <c:pt idx="11">
                  <c:v>270</c:v>
                </c:pt>
                <c:pt idx="12">
                  <c:v>255</c:v>
                </c:pt>
                <c:pt idx="13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D77-4653-89A2-03D68CD40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08896"/>
        <c:axId val="44609472"/>
      </c:scatterChart>
      <c:valAx>
        <c:axId val="4460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609472"/>
        <c:crosses val="autoZero"/>
        <c:crossBetween val="midCat"/>
      </c:valAx>
      <c:valAx>
        <c:axId val="446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60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drag [whp]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Data!$D$8:$D$2270</c:f>
              <c:numCache>
                <c:formatCode>General</c:formatCode>
                <c:ptCount val="22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Data!$E$8:$E$227</c:f>
              <c:numCache>
                <c:formatCode>0.0</c:formatCode>
                <c:ptCount val="220"/>
                <c:pt idx="0">
                  <c:v>4.4151115157032325E-5</c:v>
                </c:pt>
                <c:pt idx="1">
                  <c:v>3.532089212562586E-4</c:v>
                </c:pt>
                <c:pt idx="2">
                  <c:v>1.1920801092398729E-3</c:v>
                </c:pt>
                <c:pt idx="3">
                  <c:v>2.8256713700500688E-3</c:v>
                </c:pt>
                <c:pt idx="4">
                  <c:v>5.5188893946290403E-3</c:v>
                </c:pt>
                <c:pt idx="5">
                  <c:v>9.5366408739189831E-3</c:v>
                </c:pt>
                <c:pt idx="6">
                  <c:v>1.5143832498862086E-2</c:v>
                </c:pt>
                <c:pt idx="7">
                  <c:v>2.260537096040055E-2</c:v>
                </c:pt>
                <c:pt idx="8">
                  <c:v>3.2186162949476564E-2</c:v>
                </c:pt>
                <c:pt idx="9">
                  <c:v>4.4151115157032322E-2</c:v>
                </c:pt>
                <c:pt idx="10">
                  <c:v>5.8765134274010034E-2</c:v>
                </c:pt>
                <c:pt idx="11">
                  <c:v>7.6293126991351864E-2</c:v>
                </c:pt>
                <c:pt idx="12">
                  <c:v>9.7000000000000017E-2</c:v>
                </c:pt>
                <c:pt idx="13">
                  <c:v>0.12115065999089669</c:v>
                </c:pt>
                <c:pt idx="14">
                  <c:v>0.14901001365498412</c:v>
                </c:pt>
                <c:pt idx="15">
                  <c:v>0.1808429676832044</c:v>
                </c:pt>
                <c:pt idx="16">
                  <c:v>0.2169144287664998</c:v>
                </c:pt>
                <c:pt idx="17">
                  <c:v>0.25748930359581251</c:v>
                </c:pt>
                <c:pt idx="18">
                  <c:v>0.30283249886208469</c:v>
                </c:pt>
                <c:pt idx="19">
                  <c:v>0.35320892125625858</c:v>
                </c:pt>
                <c:pt idx="20">
                  <c:v>0.40888347746927634</c:v>
                </c:pt>
                <c:pt idx="21">
                  <c:v>0.47012107419208027</c:v>
                </c:pt>
                <c:pt idx="22">
                  <c:v>0.5371866181156123</c:v>
                </c:pt>
                <c:pt idx="23">
                  <c:v>0.61034501593081492</c:v>
                </c:pt>
                <c:pt idx="24">
                  <c:v>0.68986117432863003</c:v>
                </c:pt>
                <c:pt idx="25">
                  <c:v>0.77600000000000013</c:v>
                </c:pt>
                <c:pt idx="26">
                  <c:v>0.86902639963586725</c:v>
                </c:pt>
                <c:pt idx="27">
                  <c:v>0.96920527992717354</c:v>
                </c:pt>
                <c:pt idx="28">
                  <c:v>1.0768015475648613</c:v>
                </c:pt>
                <c:pt idx="29">
                  <c:v>1.192080109239873</c:v>
                </c:pt>
                <c:pt idx="30">
                  <c:v>1.31530587164315</c:v>
                </c:pt>
                <c:pt idx="31">
                  <c:v>1.4467437414656352</c:v>
                </c:pt>
                <c:pt idx="32">
                  <c:v>1.5866586253982702</c:v>
                </c:pt>
                <c:pt idx="33">
                  <c:v>1.7353154301319984</c:v>
                </c:pt>
                <c:pt idx="34">
                  <c:v>1.8929790623577603</c:v>
                </c:pt>
                <c:pt idx="35">
                  <c:v>2.0599144287665001</c:v>
                </c:pt>
                <c:pt idx="36">
                  <c:v>2.2363864360491577</c:v>
                </c:pt>
                <c:pt idx="37">
                  <c:v>2.4226599908966775</c:v>
                </c:pt>
                <c:pt idx="38">
                  <c:v>2.6189999999999998</c:v>
                </c:pt>
                <c:pt idx="39">
                  <c:v>2.8256713700500686</c:v>
                </c:pt>
                <c:pt idx="40">
                  <c:v>3.0429390077378242</c:v>
                </c:pt>
                <c:pt idx="41">
                  <c:v>3.2710678197542107</c:v>
                </c:pt>
                <c:pt idx="42">
                  <c:v>3.5103227127901682</c:v>
                </c:pt>
                <c:pt idx="43">
                  <c:v>3.7609685935366421</c:v>
                </c:pt>
                <c:pt idx="44">
                  <c:v>4.0232703686845692</c:v>
                </c:pt>
                <c:pt idx="45">
                  <c:v>4.2974929449248984</c:v>
                </c:pt>
                <c:pt idx="46">
                  <c:v>4.5839012289485659</c:v>
                </c:pt>
                <c:pt idx="47">
                  <c:v>4.8827601274465193</c:v>
                </c:pt>
                <c:pt idx="48">
                  <c:v>5.1943345471096949</c:v>
                </c:pt>
                <c:pt idx="49">
                  <c:v>5.5188893946290403</c:v>
                </c:pt>
                <c:pt idx="50">
                  <c:v>5.8566895766954943</c:v>
                </c:pt>
                <c:pt idx="51">
                  <c:v>6.2080000000000011</c:v>
                </c:pt>
                <c:pt idx="52">
                  <c:v>6.5730855712335003</c:v>
                </c:pt>
                <c:pt idx="53">
                  <c:v>6.952211197086938</c:v>
                </c:pt>
                <c:pt idx="54">
                  <c:v>7.345641784251252</c:v>
                </c:pt>
                <c:pt idx="55">
                  <c:v>7.7536422394173883</c:v>
                </c:pt>
                <c:pt idx="56">
                  <c:v>8.1764774692762856</c:v>
                </c:pt>
                <c:pt idx="57">
                  <c:v>8.6144123805188908</c:v>
                </c:pt>
                <c:pt idx="58">
                  <c:v>9.0677118798361391</c:v>
                </c:pt>
                <c:pt idx="59">
                  <c:v>9.5366408739189836</c:v>
                </c:pt>
                <c:pt idx="60">
                  <c:v>10.021464269458352</c:v>
                </c:pt>
                <c:pt idx="61">
                  <c:v>10.5224469731452</c:v>
                </c:pt>
                <c:pt idx="62">
                  <c:v>11.039853891670459</c:v>
                </c:pt>
                <c:pt idx="63">
                  <c:v>11.573949931725082</c:v>
                </c:pt>
                <c:pt idx="64">
                  <c:v>12.125</c:v>
                </c:pt>
                <c:pt idx="65">
                  <c:v>12.693269003186161</c:v>
                </c:pt>
                <c:pt idx="66">
                  <c:v>13.279021847974505</c:v>
                </c:pt>
                <c:pt idx="67">
                  <c:v>13.882523441055987</c:v>
                </c:pt>
                <c:pt idx="68">
                  <c:v>14.504038689121529</c:v>
                </c:pt>
                <c:pt idx="69">
                  <c:v>15.143832498862082</c:v>
                </c:pt>
                <c:pt idx="70">
                  <c:v>15.802169776968586</c:v>
                </c:pt>
                <c:pt idx="71">
                  <c:v>16.479315430132001</c:v>
                </c:pt>
                <c:pt idx="72">
                  <c:v>17.175534365043241</c:v>
                </c:pt>
                <c:pt idx="73">
                  <c:v>17.891091488393261</c:v>
                </c:pt>
                <c:pt idx="74">
                  <c:v>18.626251706873003</c:v>
                </c:pt>
                <c:pt idx="75">
                  <c:v>19.38127992717342</c:v>
                </c:pt>
                <c:pt idx="76">
                  <c:v>20.156441055985436</c:v>
                </c:pt>
                <c:pt idx="77">
                  <c:v>20.951999999999998</c:v>
                </c:pt>
                <c:pt idx="78">
                  <c:v>21.768221665908055</c:v>
                </c:pt>
                <c:pt idx="79">
                  <c:v>22.605370960400549</c:v>
                </c:pt>
                <c:pt idx="80">
                  <c:v>23.463712790168412</c:v>
                </c:pt>
                <c:pt idx="81">
                  <c:v>24.343512061902594</c:v>
                </c:pt>
                <c:pt idx="82">
                  <c:v>25.245033682294032</c:v>
                </c:pt>
                <c:pt idx="83">
                  <c:v>26.168542558033685</c:v>
                </c:pt>
                <c:pt idx="84">
                  <c:v>27.114303595812476</c:v>
                </c:pt>
                <c:pt idx="85">
                  <c:v>28.082581702321345</c:v>
                </c:pt>
                <c:pt idx="86">
                  <c:v>29.07364178425124</c:v>
                </c:pt>
                <c:pt idx="87">
                  <c:v>30.087748748293137</c:v>
                </c:pt>
                <c:pt idx="88">
                  <c:v>31.12516750113792</c:v>
                </c:pt>
                <c:pt idx="89">
                  <c:v>32.186162949476554</c:v>
                </c:pt>
                <c:pt idx="90">
                  <c:v>33.270999999999994</c:v>
                </c:pt>
                <c:pt idx="91">
                  <c:v>34.379943559399187</c:v>
                </c:pt>
                <c:pt idx="92">
                  <c:v>35.51325853436505</c:v>
                </c:pt>
                <c:pt idx="93">
                  <c:v>36.671209831588527</c:v>
                </c:pt>
                <c:pt idx="94">
                  <c:v>37.854062357760576</c:v>
                </c:pt>
                <c:pt idx="95">
                  <c:v>39.062081019572155</c:v>
                </c:pt>
                <c:pt idx="96">
                  <c:v>40.295530723714158</c:v>
                </c:pt>
                <c:pt idx="97">
                  <c:v>41.554676376877559</c:v>
                </c:pt>
                <c:pt idx="98">
                  <c:v>42.839782885753294</c:v>
                </c:pt>
                <c:pt idx="99">
                  <c:v>44.151115157032322</c:v>
                </c:pt>
                <c:pt idx="100">
                  <c:v>45.488938097405551</c:v>
                </c:pt>
                <c:pt idx="101">
                  <c:v>46.853516613563954</c:v>
                </c:pt>
                <c:pt idx="102">
                  <c:v>48.245115612198447</c:v>
                </c:pt>
                <c:pt idx="103">
                  <c:v>49.664000000000009</c:v>
                </c:pt>
                <c:pt idx="104">
                  <c:v>51.110434683659534</c:v>
                </c:pt>
                <c:pt idx="105">
                  <c:v>52.584684569868003</c:v>
                </c:pt>
                <c:pt idx="106">
                  <c:v>54.087014565316331</c:v>
                </c:pt>
                <c:pt idx="107">
                  <c:v>55.617689576695504</c:v>
                </c:pt>
                <c:pt idx="108">
                  <c:v>57.176974510696418</c:v>
                </c:pt>
                <c:pt idx="109">
                  <c:v>58.765134274010016</c:v>
                </c:pt>
                <c:pt idx="110">
                  <c:v>60.382433773327257</c:v>
                </c:pt>
                <c:pt idx="111">
                  <c:v>62.029137915339106</c:v>
                </c:pt>
                <c:pt idx="112">
                  <c:v>63.705511606736465</c:v>
                </c:pt>
                <c:pt idx="113">
                  <c:v>65.411819754210285</c:v>
                </c:pt>
                <c:pt idx="114">
                  <c:v>67.148327264451524</c:v>
                </c:pt>
                <c:pt idx="115">
                  <c:v>68.915299044151126</c:v>
                </c:pt>
                <c:pt idx="116">
                  <c:v>70.713000000000008</c:v>
                </c:pt>
                <c:pt idx="117">
                  <c:v>72.541695038689113</c:v>
                </c:pt>
                <c:pt idx="118">
                  <c:v>74.401649066909414</c:v>
                </c:pt>
                <c:pt idx="119">
                  <c:v>76.293126991351869</c:v>
                </c:pt>
                <c:pt idx="120">
                  <c:v>78.216393718707323</c:v>
                </c:pt>
                <c:pt idx="121">
                  <c:v>80.17171415566682</c:v>
                </c:pt>
                <c:pt idx="122">
                  <c:v>82.159353208921246</c:v>
                </c:pt>
                <c:pt idx="123">
                  <c:v>84.179575785161603</c:v>
                </c:pt>
                <c:pt idx="124">
                  <c:v>86.232646791078736</c:v>
                </c:pt>
                <c:pt idx="125">
                  <c:v>88.318831133363673</c:v>
                </c:pt>
                <c:pt idx="126">
                  <c:v>90.438393718707317</c:v>
                </c:pt>
                <c:pt idx="127">
                  <c:v>92.591599453800654</c:v>
                </c:pt>
                <c:pt idx="128">
                  <c:v>94.778713245334558</c:v>
                </c:pt>
                <c:pt idx="129">
                  <c:v>97</c:v>
                </c:pt>
                <c:pt idx="130">
                  <c:v>99.255724624487939</c:v>
                </c:pt>
                <c:pt idx="131">
                  <c:v>101.54615202548929</c:v>
                </c:pt>
                <c:pt idx="132">
                  <c:v>103.87154710969502</c:v>
                </c:pt>
                <c:pt idx="133">
                  <c:v>106.23217478379604</c:v>
                </c:pt>
                <c:pt idx="134">
                  <c:v>108.62829995448342</c:v>
                </c:pt>
                <c:pt idx="135">
                  <c:v>111.0601875284479</c:v>
                </c:pt>
                <c:pt idx="136">
                  <c:v>113.52810241238053</c:v>
                </c:pt>
                <c:pt idx="137">
                  <c:v>116.03230951297223</c:v>
                </c:pt>
                <c:pt idx="138">
                  <c:v>118.57307373691397</c:v>
                </c:pt>
                <c:pt idx="139">
                  <c:v>121.15065999089666</c:v>
                </c:pt>
                <c:pt idx="140">
                  <c:v>123.76533318161125</c:v>
                </c:pt>
                <c:pt idx="141">
                  <c:v>126.41735821574869</c:v>
                </c:pt>
                <c:pt idx="142">
                  <c:v>129.10700000000003</c:v>
                </c:pt>
                <c:pt idx="143">
                  <c:v>131.83452344105601</c:v>
                </c:pt>
                <c:pt idx="144">
                  <c:v>134.60019344560766</c:v>
                </c:pt>
                <c:pt idx="145">
                  <c:v>137.40427492034593</c:v>
                </c:pt>
                <c:pt idx="146">
                  <c:v>140.24703277196176</c:v>
                </c:pt>
                <c:pt idx="147">
                  <c:v>143.12873190714609</c:v>
                </c:pt>
                <c:pt idx="148">
                  <c:v>146.04963723258987</c:v>
                </c:pt>
                <c:pt idx="149">
                  <c:v>149.01001365498402</c:v>
                </c:pt>
                <c:pt idx="150">
                  <c:v>152.01012608101962</c:v>
                </c:pt>
                <c:pt idx="151">
                  <c:v>155.05023941738736</c:v>
                </c:pt>
                <c:pt idx="152">
                  <c:v>158.13061857077835</c:v>
                </c:pt>
                <c:pt idx="153">
                  <c:v>161.25152844788349</c:v>
                </c:pt>
                <c:pt idx="154">
                  <c:v>164.41323395539371</c:v>
                </c:pt>
                <c:pt idx="155">
                  <c:v>167.61599999999999</c:v>
                </c:pt>
                <c:pt idx="156">
                  <c:v>170.86009148839324</c:v>
                </c:pt>
                <c:pt idx="157">
                  <c:v>174.14577332726444</c:v>
                </c:pt>
                <c:pt idx="158">
                  <c:v>177.47331042330455</c:v>
                </c:pt>
                <c:pt idx="159">
                  <c:v>180.84296768320439</c:v>
                </c:pt>
                <c:pt idx="160">
                  <c:v>184.25501001365501</c:v>
                </c:pt>
                <c:pt idx="161">
                  <c:v>187.70970232134729</c:v>
                </c:pt>
                <c:pt idx="162">
                  <c:v>191.20730951297224</c:v>
                </c:pt>
                <c:pt idx="163">
                  <c:v>194.74809649522075</c:v>
                </c:pt>
                <c:pt idx="164">
                  <c:v>198.33232817478375</c:v>
                </c:pt>
                <c:pt idx="165">
                  <c:v>201.96026945835226</c:v>
                </c:pt>
                <c:pt idx="166">
                  <c:v>205.63218525261726</c:v>
                </c:pt>
                <c:pt idx="167">
                  <c:v>209.34834046426948</c:v>
                </c:pt>
                <c:pt idx="168">
                  <c:v>213.10900000000004</c:v>
                </c:pt>
                <c:pt idx="169">
                  <c:v>216.91442876649981</c:v>
                </c:pt>
                <c:pt idx="170">
                  <c:v>220.76489167045969</c:v>
                </c:pt>
                <c:pt idx="171">
                  <c:v>224.66065361857076</c:v>
                </c:pt>
                <c:pt idx="172">
                  <c:v>228.60197951752386</c:v>
                </c:pt>
                <c:pt idx="173">
                  <c:v>232.58913427400992</c:v>
                </c:pt>
                <c:pt idx="174">
                  <c:v>236.6223827947201</c:v>
                </c:pt>
                <c:pt idx="175">
                  <c:v>240.7019899863451</c:v>
                </c:pt>
                <c:pt idx="176">
                  <c:v>244.82822075557581</c:v>
                </c:pt>
                <c:pt idx="177">
                  <c:v>249.00134000910336</c:v>
                </c:pt>
                <c:pt idx="178">
                  <c:v>253.22161265361854</c:v>
                </c:pt>
                <c:pt idx="179">
                  <c:v>257.48930359581243</c:v>
                </c:pt>
                <c:pt idx="180">
                  <c:v>261.80467774237593</c:v>
                </c:pt>
                <c:pt idx="181">
                  <c:v>266.16799999999995</c:v>
                </c:pt>
                <c:pt idx="182">
                  <c:v>270.57953527537558</c:v>
                </c:pt>
                <c:pt idx="183">
                  <c:v>275.0395484751935</c:v>
                </c:pt>
                <c:pt idx="184">
                  <c:v>279.54830450614475</c:v>
                </c:pt>
                <c:pt idx="185">
                  <c:v>284.1060682749204</c:v>
                </c:pt>
                <c:pt idx="186">
                  <c:v>288.71310468821122</c:v>
                </c:pt>
                <c:pt idx="187">
                  <c:v>293.36967865270822</c:v>
                </c:pt>
                <c:pt idx="188">
                  <c:v>298.07605507510243</c:v>
                </c:pt>
                <c:pt idx="189">
                  <c:v>302.83249886208461</c:v>
                </c:pt>
                <c:pt idx="190">
                  <c:v>307.639274920346</c:v>
                </c:pt>
                <c:pt idx="191">
                  <c:v>312.49664815657724</c:v>
                </c:pt>
                <c:pt idx="192">
                  <c:v>317.4048834774693</c:v>
                </c:pt>
                <c:pt idx="193">
                  <c:v>322.36424578971327</c:v>
                </c:pt>
                <c:pt idx="194">
                  <c:v>327.375</c:v>
                </c:pt>
                <c:pt idx="195">
                  <c:v>332.43741101502047</c:v>
                </c:pt>
                <c:pt idx="196">
                  <c:v>337.5517437414656</c:v>
                </c:pt>
                <c:pt idx="197">
                  <c:v>342.71826308602635</c:v>
                </c:pt>
                <c:pt idx="198">
                  <c:v>347.93723395539365</c:v>
                </c:pt>
                <c:pt idx="199">
                  <c:v>353.20892125625858</c:v>
                </c:pt>
                <c:pt idx="200">
                  <c:v>358.53358989531188</c:v>
                </c:pt>
                <c:pt idx="201">
                  <c:v>363.91150477924441</c:v>
                </c:pt>
                <c:pt idx="202">
                  <c:v>369.34293081474743</c:v>
                </c:pt>
                <c:pt idx="203">
                  <c:v>374.82813290851163</c:v>
                </c:pt>
                <c:pt idx="204">
                  <c:v>380.36737596722804</c:v>
                </c:pt>
                <c:pt idx="205">
                  <c:v>385.96092489758757</c:v>
                </c:pt>
                <c:pt idx="206">
                  <c:v>391.60904460628115</c:v>
                </c:pt>
                <c:pt idx="207">
                  <c:v>397.31200000000007</c:v>
                </c:pt>
                <c:pt idx="208">
                  <c:v>403.07005598543475</c:v>
                </c:pt>
                <c:pt idx="209">
                  <c:v>408.88347746927627</c:v>
                </c:pt>
                <c:pt idx="210">
                  <c:v>414.75252935821572</c:v>
                </c:pt>
                <c:pt idx="211">
                  <c:v>420.67747655894402</c:v>
                </c:pt>
                <c:pt idx="212">
                  <c:v>426.65858397815202</c:v>
                </c:pt>
                <c:pt idx="213">
                  <c:v>432.69611652253064</c:v>
                </c:pt>
                <c:pt idx="214">
                  <c:v>438.79033909877103</c:v>
                </c:pt>
                <c:pt idx="215">
                  <c:v>444.94151661356403</c:v>
                </c:pt>
                <c:pt idx="216">
                  <c:v>451.14991397360041</c:v>
                </c:pt>
                <c:pt idx="217">
                  <c:v>457.41579608557134</c:v>
                </c:pt>
                <c:pt idx="218">
                  <c:v>463.73942785616748</c:v>
                </c:pt>
                <c:pt idx="219">
                  <c:v>470.12107419208013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B0A-4222-9EE1-C9DCCFC5391F}"/>
            </c:ext>
          </c:extLst>
        </c:ser>
        <c:ser>
          <c:idx val="1"/>
          <c:order val="1"/>
          <c:tx>
            <c:strRef>
              <c:f>Data!$Q$6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strRef>
              <c:f>Data!$D$1:$D$227</c:f>
              <c:strCache>
                <c:ptCount val="227"/>
                <c:pt idx="5">
                  <c:v>mph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129</c:v>
                </c:pt>
                <c:pt idx="136">
                  <c:v>130</c:v>
                </c:pt>
                <c:pt idx="137">
                  <c:v>131</c:v>
                </c:pt>
                <c:pt idx="138">
                  <c:v>132</c:v>
                </c:pt>
                <c:pt idx="139">
                  <c:v>133</c:v>
                </c:pt>
                <c:pt idx="140">
                  <c:v>134</c:v>
                </c:pt>
                <c:pt idx="141">
                  <c:v>135</c:v>
                </c:pt>
                <c:pt idx="142">
                  <c:v>136</c:v>
                </c:pt>
                <c:pt idx="143">
                  <c:v>137</c:v>
                </c:pt>
                <c:pt idx="144">
                  <c:v>138</c:v>
                </c:pt>
                <c:pt idx="145">
                  <c:v>139</c:v>
                </c:pt>
                <c:pt idx="146">
                  <c:v>140</c:v>
                </c:pt>
                <c:pt idx="147">
                  <c:v>141</c:v>
                </c:pt>
                <c:pt idx="148">
                  <c:v>142</c:v>
                </c:pt>
                <c:pt idx="149">
                  <c:v>143</c:v>
                </c:pt>
                <c:pt idx="150">
                  <c:v>144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151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156</c:v>
                </c:pt>
                <c:pt idx="163">
                  <c:v>157</c:v>
                </c:pt>
                <c:pt idx="164">
                  <c:v>158</c:v>
                </c:pt>
                <c:pt idx="165">
                  <c:v>159</c:v>
                </c:pt>
                <c:pt idx="166">
                  <c:v>160</c:v>
                </c:pt>
                <c:pt idx="167">
                  <c:v>161</c:v>
                </c:pt>
                <c:pt idx="168">
                  <c:v>162</c:v>
                </c:pt>
                <c:pt idx="169">
                  <c:v>163</c:v>
                </c:pt>
                <c:pt idx="170">
                  <c:v>164</c:v>
                </c:pt>
                <c:pt idx="171">
                  <c:v>165</c:v>
                </c:pt>
                <c:pt idx="172">
                  <c:v>166</c:v>
                </c:pt>
                <c:pt idx="173">
                  <c:v>167</c:v>
                </c:pt>
                <c:pt idx="174">
                  <c:v>168</c:v>
                </c:pt>
                <c:pt idx="175">
                  <c:v>169</c:v>
                </c:pt>
                <c:pt idx="176">
                  <c:v>170</c:v>
                </c:pt>
                <c:pt idx="177">
                  <c:v>171</c:v>
                </c:pt>
                <c:pt idx="178">
                  <c:v>172</c:v>
                </c:pt>
                <c:pt idx="179">
                  <c:v>173</c:v>
                </c:pt>
                <c:pt idx="180">
                  <c:v>174</c:v>
                </c:pt>
                <c:pt idx="181">
                  <c:v>175</c:v>
                </c:pt>
                <c:pt idx="182">
                  <c:v>176</c:v>
                </c:pt>
                <c:pt idx="183">
                  <c:v>177</c:v>
                </c:pt>
                <c:pt idx="184">
                  <c:v>178</c:v>
                </c:pt>
                <c:pt idx="185">
                  <c:v>179</c:v>
                </c:pt>
                <c:pt idx="186">
                  <c:v>180</c:v>
                </c:pt>
                <c:pt idx="187">
                  <c:v>181</c:v>
                </c:pt>
                <c:pt idx="188">
                  <c:v>182</c:v>
                </c:pt>
                <c:pt idx="189">
                  <c:v>183</c:v>
                </c:pt>
                <c:pt idx="190">
                  <c:v>184</c:v>
                </c:pt>
                <c:pt idx="191">
                  <c:v>185</c:v>
                </c:pt>
                <c:pt idx="192">
                  <c:v>186</c:v>
                </c:pt>
                <c:pt idx="193">
                  <c:v>187</c:v>
                </c:pt>
                <c:pt idx="194">
                  <c:v>188</c:v>
                </c:pt>
                <c:pt idx="195">
                  <c:v>189</c:v>
                </c:pt>
                <c:pt idx="196">
                  <c:v>190</c:v>
                </c:pt>
                <c:pt idx="197">
                  <c:v>191</c:v>
                </c:pt>
                <c:pt idx="198">
                  <c:v>192</c:v>
                </c:pt>
                <c:pt idx="199">
                  <c:v>193</c:v>
                </c:pt>
                <c:pt idx="200">
                  <c:v>194</c:v>
                </c:pt>
                <c:pt idx="201">
                  <c:v>195</c:v>
                </c:pt>
                <c:pt idx="202">
                  <c:v>196</c:v>
                </c:pt>
                <c:pt idx="203">
                  <c:v>197</c:v>
                </c:pt>
                <c:pt idx="204">
                  <c:v>198</c:v>
                </c:pt>
                <c:pt idx="205">
                  <c:v>199</c:v>
                </c:pt>
                <c:pt idx="206">
                  <c:v>200</c:v>
                </c:pt>
                <c:pt idx="207">
                  <c:v>201</c:v>
                </c:pt>
                <c:pt idx="208">
                  <c:v>202</c:v>
                </c:pt>
                <c:pt idx="209">
                  <c:v>203</c:v>
                </c:pt>
                <c:pt idx="210">
                  <c:v>204</c:v>
                </c:pt>
                <c:pt idx="211">
                  <c:v>205</c:v>
                </c:pt>
                <c:pt idx="212">
                  <c:v>206</c:v>
                </c:pt>
                <c:pt idx="213">
                  <c:v>207</c:v>
                </c:pt>
                <c:pt idx="214">
                  <c:v>208</c:v>
                </c:pt>
                <c:pt idx="215">
                  <c:v>209</c:v>
                </c:pt>
                <c:pt idx="216">
                  <c:v>210</c:v>
                </c:pt>
                <c:pt idx="217">
                  <c:v>211</c:v>
                </c:pt>
                <c:pt idx="218">
                  <c:v>212</c:v>
                </c:pt>
                <c:pt idx="219">
                  <c:v>213</c:v>
                </c:pt>
                <c:pt idx="220">
                  <c:v>214</c:v>
                </c:pt>
                <c:pt idx="221">
                  <c:v>215</c:v>
                </c:pt>
                <c:pt idx="222">
                  <c:v>216</c:v>
                </c:pt>
                <c:pt idx="223">
                  <c:v>217</c:v>
                </c:pt>
                <c:pt idx="224">
                  <c:v>218</c:v>
                </c:pt>
                <c:pt idx="225">
                  <c:v>219</c:v>
                </c:pt>
                <c:pt idx="226">
                  <c:v>220</c:v>
                </c:pt>
              </c:strCache>
            </c:strRef>
          </c:xVal>
          <c:yVal>
            <c:numRef>
              <c:f>Data!$Q$8:$Q$227</c:f>
              <c:numCache>
                <c:formatCode>0</c:formatCode>
                <c:ptCount val="220"/>
                <c:pt idx="0">
                  <c:v>7.8063959999999994</c:v>
                </c:pt>
                <c:pt idx="1">
                  <c:v>10.408527999999999</c:v>
                </c:pt>
                <c:pt idx="2">
                  <c:v>13.010659999999998</c:v>
                </c:pt>
                <c:pt idx="3">
                  <c:v>15.612791999999999</c:v>
                </c:pt>
                <c:pt idx="4">
                  <c:v>18.214924</c:v>
                </c:pt>
                <c:pt idx="5">
                  <c:v>21.225583999999998</c:v>
                </c:pt>
                <c:pt idx="6">
                  <c:v>25.128782000000001</c:v>
                </c:pt>
                <c:pt idx="7">
                  <c:v>29.031979999999994</c:v>
                </c:pt>
                <c:pt idx="8">
                  <c:v>32.935177999999993</c:v>
                </c:pt>
                <c:pt idx="9">
                  <c:v>36.838375999999997</c:v>
                </c:pt>
                <c:pt idx="10">
                  <c:v>40.741573999999993</c:v>
                </c:pt>
                <c:pt idx="11">
                  <c:v>44.644771999999996</c:v>
                </c:pt>
                <c:pt idx="12">
                  <c:v>48.547969999999992</c:v>
                </c:pt>
                <c:pt idx="13">
                  <c:v>52.451167999999996</c:v>
                </c:pt>
                <c:pt idx="14">
                  <c:v>56.354365999999999</c:v>
                </c:pt>
                <c:pt idx="15">
                  <c:v>60.257564000000002</c:v>
                </c:pt>
                <c:pt idx="16">
                  <c:v>64.160761999999991</c:v>
                </c:pt>
                <c:pt idx="17">
                  <c:v>68.06395999999998</c:v>
                </c:pt>
                <c:pt idx="18">
                  <c:v>71.967157999999984</c:v>
                </c:pt>
                <c:pt idx="19">
                  <c:v>75.870355999999987</c:v>
                </c:pt>
                <c:pt idx="20">
                  <c:v>79.77355399999999</c:v>
                </c:pt>
                <c:pt idx="21">
                  <c:v>84.289543999999992</c:v>
                </c:pt>
                <c:pt idx="22">
                  <c:v>88.843274999999977</c:v>
                </c:pt>
                <c:pt idx="23">
                  <c:v>93.39700599999999</c:v>
                </c:pt>
                <c:pt idx="24">
                  <c:v>97.95073699999999</c:v>
                </c:pt>
                <c:pt idx="25">
                  <c:v>102.50446799999999</c:v>
                </c:pt>
                <c:pt idx="26">
                  <c:v>107.058199</c:v>
                </c:pt>
                <c:pt idx="27">
                  <c:v>111.61192999999997</c:v>
                </c:pt>
                <c:pt idx="28">
                  <c:v>115.96583339999998</c:v>
                </c:pt>
                <c:pt idx="29">
                  <c:v>119.73892479999999</c:v>
                </c:pt>
                <c:pt idx="30">
                  <c:v>123.51201619999999</c:v>
                </c:pt>
                <c:pt idx="31">
                  <c:v>127.28510759999999</c:v>
                </c:pt>
                <c:pt idx="32">
                  <c:v>131.058199</c:v>
                </c:pt>
                <c:pt idx="33">
                  <c:v>134.8312904</c:v>
                </c:pt>
                <c:pt idx="34">
                  <c:v>138.6043818</c:v>
                </c:pt>
                <c:pt idx="35">
                  <c:v>142.37747319999997</c:v>
                </c:pt>
                <c:pt idx="36">
                  <c:v>146.29887939999998</c:v>
                </c:pt>
                <c:pt idx="37">
                  <c:v>150.33218399999998</c:v>
                </c:pt>
                <c:pt idx="38">
                  <c:v>154.36548859999999</c:v>
                </c:pt>
                <c:pt idx="39">
                  <c:v>158.39879319999997</c:v>
                </c:pt>
                <c:pt idx="40">
                  <c:v>162.43209779999998</c:v>
                </c:pt>
                <c:pt idx="41">
                  <c:v>166.46540239999999</c:v>
                </c:pt>
                <c:pt idx="42">
                  <c:v>170.498707</c:v>
                </c:pt>
                <c:pt idx="43">
                  <c:v>174.53201159999998</c:v>
                </c:pt>
                <c:pt idx="44">
                  <c:v>179.02535699999999</c:v>
                </c:pt>
                <c:pt idx="45">
                  <c:v>183.57908799999998</c:v>
                </c:pt>
                <c:pt idx="46">
                  <c:v>188.13281899999996</c:v>
                </c:pt>
                <c:pt idx="47">
                  <c:v>192.68654999999995</c:v>
                </c:pt>
                <c:pt idx="48">
                  <c:v>197.24028099999998</c:v>
                </c:pt>
                <c:pt idx="49">
                  <c:v>201.79401199999998</c:v>
                </c:pt>
                <c:pt idx="50">
                  <c:v>206.34774299999998</c:v>
                </c:pt>
                <c:pt idx="51">
                  <c:v>210.77269199999998</c:v>
                </c:pt>
                <c:pt idx="52">
                  <c:v>214.67588999999998</c:v>
                </c:pt>
                <c:pt idx="53">
                  <c:v>218.57908799999998</c:v>
                </c:pt>
                <c:pt idx="54">
                  <c:v>222.48228599999999</c:v>
                </c:pt>
                <c:pt idx="55">
                  <c:v>226.38548399999999</c:v>
                </c:pt>
                <c:pt idx="56">
                  <c:v>230.28868199999997</c:v>
                </c:pt>
                <c:pt idx="57">
                  <c:v>234.19187999999997</c:v>
                </c:pt>
                <c:pt idx="58">
                  <c:v>238.09507799999997</c:v>
                </c:pt>
                <c:pt idx="59">
                  <c:v>241.66522999999998</c:v>
                </c:pt>
                <c:pt idx="60">
                  <c:v>244.91789499999999</c:v>
                </c:pt>
                <c:pt idx="61">
                  <c:v>248.17055999999997</c:v>
                </c:pt>
                <c:pt idx="62">
                  <c:v>251.42322499999995</c:v>
                </c:pt>
                <c:pt idx="63">
                  <c:v>254.67588999999998</c:v>
                </c:pt>
                <c:pt idx="64">
                  <c:v>257.92855499999996</c:v>
                </c:pt>
                <c:pt idx="65">
                  <c:v>261.18122</c:v>
                </c:pt>
                <c:pt idx="66">
                  <c:v>264.43388499999998</c:v>
                </c:pt>
                <c:pt idx="67">
                  <c:v>266.07461999999998</c:v>
                </c:pt>
                <c:pt idx="68">
                  <c:v>267.37568599999997</c:v>
                </c:pt>
                <c:pt idx="69">
                  <c:v>268.67675200000002</c:v>
                </c:pt>
                <c:pt idx="70">
                  <c:v>269.97781800000001</c:v>
                </c:pt>
                <c:pt idx="71">
                  <c:v>271.27888400000001</c:v>
                </c:pt>
                <c:pt idx="72">
                  <c:v>272.57995</c:v>
                </c:pt>
                <c:pt idx="73">
                  <c:v>273.88101599999999</c:v>
                </c:pt>
                <c:pt idx="74">
                  <c:v>274.90895899999998</c:v>
                </c:pt>
                <c:pt idx="75">
                  <c:v>274.25842599999999</c:v>
                </c:pt>
                <c:pt idx="76">
                  <c:v>273.60789299999999</c:v>
                </c:pt>
                <c:pt idx="77">
                  <c:v>272.95735999999999</c:v>
                </c:pt>
                <c:pt idx="78">
                  <c:v>272.306827</c:v>
                </c:pt>
                <c:pt idx="79">
                  <c:v>271.656294</c:v>
                </c:pt>
                <c:pt idx="80">
                  <c:v>271.00576100000001</c:v>
                </c:pt>
                <c:pt idx="81">
                  <c:v>270.35522800000001</c:v>
                </c:pt>
                <c:pt idx="82">
                  <c:v>269.11408499999999</c:v>
                </c:pt>
                <c:pt idx="83">
                  <c:v>267.162486</c:v>
                </c:pt>
                <c:pt idx="84">
                  <c:v>265.21088700000001</c:v>
                </c:pt>
                <c:pt idx="85">
                  <c:v>263.25928800000003</c:v>
                </c:pt>
                <c:pt idx="86">
                  <c:v>261.30768900000004</c:v>
                </c:pt>
                <c:pt idx="87">
                  <c:v>259.35608999999999</c:v>
                </c:pt>
                <c:pt idx="88">
                  <c:v>257.40449100000001</c:v>
                </c:pt>
                <c:pt idx="89">
                  <c:v>255.45289200000002</c:v>
                </c:pt>
                <c:pt idx="90">
                  <c:v>229.52198100000038</c:v>
                </c:pt>
                <c:pt idx="91">
                  <c:v>196.34479800000014</c:v>
                </c:pt>
                <c:pt idx="92">
                  <c:v>163.16761500000035</c:v>
                </c:pt>
                <c:pt idx="93">
                  <c:v>129.99043200000011</c:v>
                </c:pt>
                <c:pt idx="94">
                  <c:v>96.813249000000326</c:v>
                </c:pt>
                <c:pt idx="95">
                  <c:v>63.63606600000054</c:v>
                </c:pt>
                <c:pt idx="96">
                  <c:v>30.458883000000299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DB0A-4222-9EE1-C9DCCFC5391F}"/>
            </c:ext>
          </c:extLst>
        </c:ser>
        <c:ser>
          <c:idx val="3"/>
          <c:order val="3"/>
          <c:tx>
            <c:strRef>
              <c:f>Data!$S$6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Data!$S$8:$S$227</c:f>
              <c:numCache>
                <c:formatCode>0</c:formatCode>
                <c:ptCount val="220"/>
                <c:pt idx="0">
                  <c:v>3.3524399999999992</c:v>
                </c:pt>
                <c:pt idx="1">
                  <c:v>4.4699199999999983</c:v>
                </c:pt>
                <c:pt idx="2">
                  <c:v>5.5873999999999979</c:v>
                </c:pt>
                <c:pt idx="3">
                  <c:v>6.7048799999999984</c:v>
                </c:pt>
                <c:pt idx="4">
                  <c:v>7.822359999999998</c:v>
                </c:pt>
                <c:pt idx="5">
                  <c:v>8.9398399999999967</c:v>
                </c:pt>
                <c:pt idx="6">
                  <c:v>10.057319999999995</c:v>
                </c:pt>
                <c:pt idx="7">
                  <c:v>11.174799999999996</c:v>
                </c:pt>
                <c:pt idx="8">
                  <c:v>12.292279999999995</c:v>
                </c:pt>
                <c:pt idx="9">
                  <c:v>13.409759999999997</c:v>
                </c:pt>
                <c:pt idx="10">
                  <c:v>14.527239999999994</c:v>
                </c:pt>
                <c:pt idx="11">
                  <c:v>15.644719999999996</c:v>
                </c:pt>
                <c:pt idx="12">
                  <c:v>16.762199999999996</c:v>
                </c:pt>
                <c:pt idx="13">
                  <c:v>17.879679999999993</c:v>
                </c:pt>
                <c:pt idx="14">
                  <c:v>18.997159999999997</c:v>
                </c:pt>
                <c:pt idx="15">
                  <c:v>20.171959999999988</c:v>
                </c:pt>
                <c:pt idx="16">
                  <c:v>21.848179999999992</c:v>
                </c:pt>
                <c:pt idx="17">
                  <c:v>23.524399999999986</c:v>
                </c:pt>
                <c:pt idx="18">
                  <c:v>25.200619999999986</c:v>
                </c:pt>
                <c:pt idx="19">
                  <c:v>26.876839999999987</c:v>
                </c:pt>
                <c:pt idx="20">
                  <c:v>28.553059999999988</c:v>
                </c:pt>
                <c:pt idx="21">
                  <c:v>30.229279999999989</c:v>
                </c:pt>
                <c:pt idx="22">
                  <c:v>31.905499999999982</c:v>
                </c:pt>
                <c:pt idx="23">
                  <c:v>33.581719999999983</c:v>
                </c:pt>
                <c:pt idx="24">
                  <c:v>35.257939999999984</c:v>
                </c:pt>
                <c:pt idx="25">
                  <c:v>36.934159999999984</c:v>
                </c:pt>
                <c:pt idx="26">
                  <c:v>38.610379999999985</c:v>
                </c:pt>
                <c:pt idx="27">
                  <c:v>40.286599999999993</c:v>
                </c:pt>
                <c:pt idx="28">
                  <c:v>41.962819999999979</c:v>
                </c:pt>
                <c:pt idx="29">
                  <c:v>43.63903999999998</c:v>
                </c:pt>
                <c:pt idx="30">
                  <c:v>45.315259999999981</c:v>
                </c:pt>
                <c:pt idx="31">
                  <c:v>46.991479999999981</c:v>
                </c:pt>
                <c:pt idx="32">
                  <c:v>48.667699999999982</c:v>
                </c:pt>
                <c:pt idx="33">
                  <c:v>50.343919999999976</c:v>
                </c:pt>
                <c:pt idx="34">
                  <c:v>52.020139999999977</c:v>
                </c:pt>
                <c:pt idx="35">
                  <c:v>53.696359999999984</c:v>
                </c:pt>
                <c:pt idx="36">
                  <c:v>55.372579999999978</c:v>
                </c:pt>
                <c:pt idx="37">
                  <c:v>57.048799999999972</c:v>
                </c:pt>
                <c:pt idx="38">
                  <c:v>58.725019999999986</c:v>
                </c:pt>
                <c:pt idx="39">
                  <c:v>60.401239999999973</c:v>
                </c:pt>
                <c:pt idx="40">
                  <c:v>62.077459999999981</c:v>
                </c:pt>
                <c:pt idx="41">
                  <c:v>63.753679999999974</c:v>
                </c:pt>
                <c:pt idx="42">
                  <c:v>65.429899999999975</c:v>
                </c:pt>
                <c:pt idx="43">
                  <c:v>67.106119999999976</c:v>
                </c:pt>
                <c:pt idx="44">
                  <c:v>68.782339999999976</c:v>
                </c:pt>
                <c:pt idx="45">
                  <c:v>70.458559999999977</c:v>
                </c:pt>
                <c:pt idx="46">
                  <c:v>72.134779999999978</c:v>
                </c:pt>
                <c:pt idx="47">
                  <c:v>73.810999999999964</c:v>
                </c:pt>
                <c:pt idx="48">
                  <c:v>75.487219999999979</c:v>
                </c:pt>
                <c:pt idx="49">
                  <c:v>77.163439999999966</c:v>
                </c:pt>
                <c:pt idx="50">
                  <c:v>78.839659999999981</c:v>
                </c:pt>
                <c:pt idx="51">
                  <c:v>80.601859999999959</c:v>
                </c:pt>
                <c:pt idx="52">
                  <c:v>82.55744999999996</c:v>
                </c:pt>
                <c:pt idx="53">
                  <c:v>84.513039999999961</c:v>
                </c:pt>
                <c:pt idx="54">
                  <c:v>86.468629999999962</c:v>
                </c:pt>
                <c:pt idx="55">
                  <c:v>88.424219999999963</c:v>
                </c:pt>
                <c:pt idx="56">
                  <c:v>90.379809999999964</c:v>
                </c:pt>
                <c:pt idx="57">
                  <c:v>92.335399999999964</c:v>
                </c:pt>
                <c:pt idx="58">
                  <c:v>94.290989999999965</c:v>
                </c:pt>
                <c:pt idx="59">
                  <c:v>96.246579999999952</c:v>
                </c:pt>
                <c:pt idx="60">
                  <c:v>98.202169999999967</c:v>
                </c:pt>
                <c:pt idx="61">
                  <c:v>100.15775999999995</c:v>
                </c:pt>
                <c:pt idx="62">
                  <c:v>102.11334999999997</c:v>
                </c:pt>
                <c:pt idx="63">
                  <c:v>104.06893999999996</c:v>
                </c:pt>
                <c:pt idx="64">
                  <c:v>106.02452999999996</c:v>
                </c:pt>
                <c:pt idx="65">
                  <c:v>107.98011999999996</c:v>
                </c:pt>
                <c:pt idx="66">
                  <c:v>109.93570999999996</c:v>
                </c:pt>
                <c:pt idx="67">
                  <c:v>111.89129999999996</c:v>
                </c:pt>
                <c:pt idx="68">
                  <c:v>113.84688999999996</c:v>
                </c:pt>
                <c:pt idx="69">
                  <c:v>115.66491199999996</c:v>
                </c:pt>
                <c:pt idx="70">
                  <c:v>117.28525799999997</c:v>
                </c:pt>
                <c:pt idx="71">
                  <c:v>118.90560399999995</c:v>
                </c:pt>
                <c:pt idx="72">
                  <c:v>120.52594999999995</c:v>
                </c:pt>
                <c:pt idx="73">
                  <c:v>122.14629599999998</c:v>
                </c:pt>
                <c:pt idx="74">
                  <c:v>123.76664199999996</c:v>
                </c:pt>
                <c:pt idx="75">
                  <c:v>125.38698799999996</c:v>
                </c:pt>
                <c:pt idx="76">
                  <c:v>127.00733399999996</c:v>
                </c:pt>
                <c:pt idx="77">
                  <c:v>128.62767999999994</c:v>
                </c:pt>
                <c:pt idx="78">
                  <c:v>130.24802599999998</c:v>
                </c:pt>
                <c:pt idx="79">
                  <c:v>131.86837199999997</c:v>
                </c:pt>
                <c:pt idx="80">
                  <c:v>133.48871799999995</c:v>
                </c:pt>
                <c:pt idx="81">
                  <c:v>135.10906399999996</c:v>
                </c:pt>
                <c:pt idx="82">
                  <c:v>136.72940999999994</c:v>
                </c:pt>
                <c:pt idx="83">
                  <c:v>138.34975599999996</c:v>
                </c:pt>
                <c:pt idx="84">
                  <c:v>139.97010199999997</c:v>
                </c:pt>
                <c:pt idx="85">
                  <c:v>141.59044799999995</c:v>
                </c:pt>
                <c:pt idx="86">
                  <c:v>143.21079399999996</c:v>
                </c:pt>
                <c:pt idx="87">
                  <c:v>144.88845999999995</c:v>
                </c:pt>
                <c:pt idx="88">
                  <c:v>146.62055399999997</c:v>
                </c:pt>
                <c:pt idx="89">
                  <c:v>148.35264799999996</c:v>
                </c:pt>
                <c:pt idx="90">
                  <c:v>150.08474199999995</c:v>
                </c:pt>
                <c:pt idx="91">
                  <c:v>151.81683599999994</c:v>
                </c:pt>
                <c:pt idx="92">
                  <c:v>153.54892999999993</c:v>
                </c:pt>
                <c:pt idx="93">
                  <c:v>155.28102399999995</c:v>
                </c:pt>
                <c:pt idx="94">
                  <c:v>157.01311799999996</c:v>
                </c:pt>
                <c:pt idx="95">
                  <c:v>158.74521199999995</c:v>
                </c:pt>
                <c:pt idx="96">
                  <c:v>160.47730599999994</c:v>
                </c:pt>
                <c:pt idx="97">
                  <c:v>162.20939999999993</c:v>
                </c:pt>
                <c:pt idx="98">
                  <c:v>163.94149399999995</c:v>
                </c:pt>
                <c:pt idx="99">
                  <c:v>165.67358799999994</c:v>
                </c:pt>
                <c:pt idx="100">
                  <c:v>167.40568199999996</c:v>
                </c:pt>
                <c:pt idx="101">
                  <c:v>169.13777599999995</c:v>
                </c:pt>
                <c:pt idx="102">
                  <c:v>170.86986999999993</c:v>
                </c:pt>
                <c:pt idx="103">
                  <c:v>172.60196399999995</c:v>
                </c:pt>
                <c:pt idx="104">
                  <c:v>174.33405799999994</c:v>
                </c:pt>
                <c:pt idx="105">
                  <c:v>176.20371999999992</c:v>
                </c:pt>
                <c:pt idx="106">
                  <c:v>178.15930999999992</c:v>
                </c:pt>
                <c:pt idx="107">
                  <c:v>180.11489999999992</c:v>
                </c:pt>
                <c:pt idx="108">
                  <c:v>182.07048999999995</c:v>
                </c:pt>
                <c:pt idx="109">
                  <c:v>184.02607999999992</c:v>
                </c:pt>
                <c:pt idx="110">
                  <c:v>185.98166999999992</c:v>
                </c:pt>
                <c:pt idx="111">
                  <c:v>187.93725999999992</c:v>
                </c:pt>
                <c:pt idx="112">
                  <c:v>189.8928499999999</c:v>
                </c:pt>
                <c:pt idx="113">
                  <c:v>191.84843999999993</c:v>
                </c:pt>
                <c:pt idx="114">
                  <c:v>193.80402999999993</c:v>
                </c:pt>
                <c:pt idx="115">
                  <c:v>195.75961999999993</c:v>
                </c:pt>
                <c:pt idx="116">
                  <c:v>197.7152099999999</c:v>
                </c:pt>
                <c:pt idx="117">
                  <c:v>199.67079999999993</c:v>
                </c:pt>
                <c:pt idx="118">
                  <c:v>201.62638999999993</c:v>
                </c:pt>
                <c:pt idx="119">
                  <c:v>203.58197999999993</c:v>
                </c:pt>
                <c:pt idx="120">
                  <c:v>205.53756999999993</c:v>
                </c:pt>
                <c:pt idx="121">
                  <c:v>207.4931599999999</c:v>
                </c:pt>
                <c:pt idx="122">
                  <c:v>209.44874999999993</c:v>
                </c:pt>
                <c:pt idx="123">
                  <c:v>211.20371999999995</c:v>
                </c:pt>
                <c:pt idx="124">
                  <c:v>212.87993999999992</c:v>
                </c:pt>
                <c:pt idx="125">
                  <c:v>214.55615999999992</c:v>
                </c:pt>
                <c:pt idx="126">
                  <c:v>216.23237999999992</c:v>
                </c:pt>
                <c:pt idx="127">
                  <c:v>217.90859999999995</c:v>
                </c:pt>
                <c:pt idx="128">
                  <c:v>219.58481999999992</c:v>
                </c:pt>
                <c:pt idx="129">
                  <c:v>221.26103999999992</c:v>
                </c:pt>
                <c:pt idx="130">
                  <c:v>222.93725999999992</c:v>
                </c:pt>
                <c:pt idx="131">
                  <c:v>224.61347999999992</c:v>
                </c:pt>
                <c:pt idx="132">
                  <c:v>226.28969999999993</c:v>
                </c:pt>
                <c:pt idx="133">
                  <c:v>227.96591999999993</c:v>
                </c:pt>
                <c:pt idx="134">
                  <c:v>229.64213999999993</c:v>
                </c:pt>
                <c:pt idx="135">
                  <c:v>231.31835999999993</c:v>
                </c:pt>
                <c:pt idx="136">
                  <c:v>232.99457999999993</c:v>
                </c:pt>
                <c:pt idx="137">
                  <c:v>234.67079999999993</c:v>
                </c:pt>
                <c:pt idx="138">
                  <c:v>236.34701999999993</c:v>
                </c:pt>
                <c:pt idx="139">
                  <c:v>238.02323999999993</c:v>
                </c:pt>
                <c:pt idx="140">
                  <c:v>239.69945999999993</c:v>
                </c:pt>
                <c:pt idx="141">
                  <c:v>241.14639999999991</c:v>
                </c:pt>
                <c:pt idx="142">
                  <c:v>242.54324999999994</c:v>
                </c:pt>
                <c:pt idx="143">
                  <c:v>243.94009999999994</c:v>
                </c:pt>
                <c:pt idx="144">
                  <c:v>245.33694999999994</c:v>
                </c:pt>
                <c:pt idx="145">
                  <c:v>246.73379999999992</c:v>
                </c:pt>
                <c:pt idx="146">
                  <c:v>248.13064999999992</c:v>
                </c:pt>
                <c:pt idx="147">
                  <c:v>249.52749999999992</c:v>
                </c:pt>
                <c:pt idx="148">
                  <c:v>250.92434999999992</c:v>
                </c:pt>
                <c:pt idx="149">
                  <c:v>252.32119999999995</c:v>
                </c:pt>
                <c:pt idx="150">
                  <c:v>253.71804999999995</c:v>
                </c:pt>
                <c:pt idx="151">
                  <c:v>255.11489999999995</c:v>
                </c:pt>
                <c:pt idx="152">
                  <c:v>256.51174999999995</c:v>
                </c:pt>
                <c:pt idx="153">
                  <c:v>257.90859999999992</c:v>
                </c:pt>
                <c:pt idx="154">
                  <c:v>259.30544999999995</c:v>
                </c:pt>
                <c:pt idx="155">
                  <c:v>260.70229999999992</c:v>
                </c:pt>
                <c:pt idx="156">
                  <c:v>262.0991499999999</c:v>
                </c:pt>
                <c:pt idx="157">
                  <c:v>263.49599999999992</c:v>
                </c:pt>
                <c:pt idx="158">
                  <c:v>264.8928499999999</c:v>
                </c:pt>
                <c:pt idx="159">
                  <c:v>265.51587999999998</c:v>
                </c:pt>
                <c:pt idx="160">
                  <c:v>266.07461999999998</c:v>
                </c:pt>
                <c:pt idx="161">
                  <c:v>266.63335999999998</c:v>
                </c:pt>
                <c:pt idx="162">
                  <c:v>267.19209999999998</c:v>
                </c:pt>
                <c:pt idx="163">
                  <c:v>267.75083999999998</c:v>
                </c:pt>
                <c:pt idx="164">
                  <c:v>268.30957999999998</c:v>
                </c:pt>
                <c:pt idx="165">
                  <c:v>268.86831999999998</c:v>
                </c:pt>
                <c:pt idx="166">
                  <c:v>269.42705999999998</c:v>
                </c:pt>
                <c:pt idx="167">
                  <c:v>269.98579999999998</c:v>
                </c:pt>
                <c:pt idx="168">
                  <c:v>270.54453999999998</c:v>
                </c:pt>
                <c:pt idx="169">
                  <c:v>271.10327999999998</c:v>
                </c:pt>
                <c:pt idx="170">
                  <c:v>271.66201999999998</c:v>
                </c:pt>
                <c:pt idx="171">
                  <c:v>272.22075999999998</c:v>
                </c:pt>
                <c:pt idx="172">
                  <c:v>272.77949999999998</c:v>
                </c:pt>
                <c:pt idx="173">
                  <c:v>273.33823999999998</c:v>
                </c:pt>
                <c:pt idx="174">
                  <c:v>273.89697999999999</c:v>
                </c:pt>
                <c:pt idx="175">
                  <c:v>274.45571999999999</c:v>
                </c:pt>
                <c:pt idx="176">
                  <c:v>274.99277000000001</c:v>
                </c:pt>
                <c:pt idx="177">
                  <c:v>274.71340000000004</c:v>
                </c:pt>
                <c:pt idx="178">
                  <c:v>274.43403000000001</c:v>
                </c:pt>
                <c:pt idx="179">
                  <c:v>274.15466000000004</c:v>
                </c:pt>
                <c:pt idx="180">
                  <c:v>273.87529000000001</c:v>
                </c:pt>
                <c:pt idx="181">
                  <c:v>273.59592000000004</c:v>
                </c:pt>
                <c:pt idx="182">
                  <c:v>273.31655000000001</c:v>
                </c:pt>
                <c:pt idx="183">
                  <c:v>273.03718000000003</c:v>
                </c:pt>
                <c:pt idx="184">
                  <c:v>272.75781000000001</c:v>
                </c:pt>
                <c:pt idx="185">
                  <c:v>272.47844000000003</c:v>
                </c:pt>
                <c:pt idx="186">
                  <c:v>272.19907000000001</c:v>
                </c:pt>
                <c:pt idx="187">
                  <c:v>271.91970000000003</c:v>
                </c:pt>
                <c:pt idx="188">
                  <c:v>271.64033000000001</c:v>
                </c:pt>
                <c:pt idx="189">
                  <c:v>271.36096000000003</c:v>
                </c:pt>
                <c:pt idx="190">
                  <c:v>271.08159000000001</c:v>
                </c:pt>
                <c:pt idx="191">
                  <c:v>270.80222000000003</c:v>
                </c:pt>
                <c:pt idx="192">
                  <c:v>270.52285000000001</c:v>
                </c:pt>
                <c:pt idx="193">
                  <c:v>270.24348000000003</c:v>
                </c:pt>
                <c:pt idx="194">
                  <c:v>269.89233000000007</c:v>
                </c:pt>
                <c:pt idx="195">
                  <c:v>269.05422000000004</c:v>
                </c:pt>
                <c:pt idx="196">
                  <c:v>268.21611000000007</c:v>
                </c:pt>
                <c:pt idx="197">
                  <c:v>267.37800000000004</c:v>
                </c:pt>
                <c:pt idx="198">
                  <c:v>266.53989000000001</c:v>
                </c:pt>
                <c:pt idx="199">
                  <c:v>265.70178000000004</c:v>
                </c:pt>
                <c:pt idx="200">
                  <c:v>264.86367000000007</c:v>
                </c:pt>
                <c:pt idx="201">
                  <c:v>264.02556000000004</c:v>
                </c:pt>
                <c:pt idx="202">
                  <c:v>263.18745000000007</c:v>
                </c:pt>
                <c:pt idx="203">
                  <c:v>262.34934000000004</c:v>
                </c:pt>
                <c:pt idx="204">
                  <c:v>261.51123000000007</c:v>
                </c:pt>
                <c:pt idx="205">
                  <c:v>260.67312000000004</c:v>
                </c:pt>
                <c:pt idx="206">
                  <c:v>259.83501000000007</c:v>
                </c:pt>
                <c:pt idx="207">
                  <c:v>258.9969000000001</c:v>
                </c:pt>
                <c:pt idx="208">
                  <c:v>258.15879000000007</c:v>
                </c:pt>
                <c:pt idx="209">
                  <c:v>257.32068000000004</c:v>
                </c:pt>
                <c:pt idx="210">
                  <c:v>256.48257000000007</c:v>
                </c:pt>
                <c:pt idx="211">
                  <c:v>255.64446000000007</c:v>
                </c:pt>
                <c:pt idx="212">
                  <c:v>251.70795000000098</c:v>
                </c:pt>
                <c:pt idx="213">
                  <c:v>237.46008000000103</c:v>
                </c:pt>
                <c:pt idx="214">
                  <c:v>223.21221000000108</c:v>
                </c:pt>
                <c:pt idx="215">
                  <c:v>208.96434000000113</c:v>
                </c:pt>
                <c:pt idx="216">
                  <c:v>194.71647000000118</c:v>
                </c:pt>
                <c:pt idx="217">
                  <c:v>180.46860000000123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DB0A-4222-9EE1-C9DCCFC5391F}"/>
            </c:ext>
          </c:extLst>
        </c:ser>
        <c:ser>
          <c:idx val="4"/>
          <c:order val="4"/>
          <c:tx>
            <c:strRef>
              <c:f>Data!$P$6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x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Data!$P$8:$P$227</c:f>
              <c:numCache>
                <c:formatCode>0</c:formatCode>
                <c:ptCount val="220"/>
                <c:pt idx="0">
                  <c:v>4.8849839999999993</c:v>
                </c:pt>
                <c:pt idx="1">
                  <c:v>9.7699679999999987</c:v>
                </c:pt>
                <c:pt idx="2">
                  <c:v>14.654951999999998</c:v>
                </c:pt>
                <c:pt idx="3">
                  <c:v>19.539935999999997</c:v>
                </c:pt>
                <c:pt idx="4">
                  <c:v>26.637379999999997</c:v>
                </c:pt>
                <c:pt idx="5">
                  <c:v>33.964855999999997</c:v>
                </c:pt>
                <c:pt idx="6">
                  <c:v>41.292331999999995</c:v>
                </c:pt>
                <c:pt idx="7">
                  <c:v>48.619807999999992</c:v>
                </c:pt>
                <c:pt idx="8">
                  <c:v>55.947283999999982</c:v>
                </c:pt>
                <c:pt idx="9">
                  <c:v>63.274759999999993</c:v>
                </c:pt>
                <c:pt idx="10">
                  <c:v>70.602235999999976</c:v>
                </c:pt>
                <c:pt idx="11">
                  <c:v>77.929711999999995</c:v>
                </c:pt>
                <c:pt idx="12">
                  <c:v>86.133385999999973</c:v>
                </c:pt>
                <c:pt idx="13">
                  <c:v>94.682107999999985</c:v>
                </c:pt>
                <c:pt idx="14">
                  <c:v>103.23082999999998</c:v>
                </c:pt>
                <c:pt idx="15">
                  <c:v>111.77955199999998</c:v>
                </c:pt>
                <c:pt idx="16">
                  <c:v>119.4148556</c:v>
                </c:pt>
                <c:pt idx="17">
                  <c:v>126.49808239999997</c:v>
                </c:pt>
                <c:pt idx="18">
                  <c:v>133.58130919999996</c:v>
                </c:pt>
                <c:pt idx="19">
                  <c:v>140.664536</c:v>
                </c:pt>
                <c:pt idx="20">
                  <c:v>148.00622919999998</c:v>
                </c:pt>
                <c:pt idx="21">
                  <c:v>155.57795439999995</c:v>
                </c:pt>
                <c:pt idx="22">
                  <c:v>163.14967959999998</c:v>
                </c:pt>
                <c:pt idx="23">
                  <c:v>170.72140479999999</c:v>
                </c:pt>
                <c:pt idx="24">
                  <c:v>178.71804999999995</c:v>
                </c:pt>
                <c:pt idx="25">
                  <c:v>187.26677199999995</c:v>
                </c:pt>
                <c:pt idx="26">
                  <c:v>195.81549399999997</c:v>
                </c:pt>
                <c:pt idx="27">
                  <c:v>204.36421599999997</c:v>
                </c:pt>
                <c:pt idx="28">
                  <c:v>212.49680399999997</c:v>
                </c:pt>
                <c:pt idx="29">
                  <c:v>219.82427999999996</c:v>
                </c:pt>
                <c:pt idx="30">
                  <c:v>227.15175599999998</c:v>
                </c:pt>
                <c:pt idx="31">
                  <c:v>234.47923199999997</c:v>
                </c:pt>
                <c:pt idx="32">
                  <c:v>241.50558999999996</c:v>
                </c:pt>
                <c:pt idx="33">
                  <c:v>247.61181999999999</c:v>
                </c:pt>
                <c:pt idx="34">
                  <c:v>253.71804999999995</c:v>
                </c:pt>
                <c:pt idx="35">
                  <c:v>259.82427999999993</c:v>
                </c:pt>
                <c:pt idx="36">
                  <c:v>265.37220400000001</c:v>
                </c:pt>
                <c:pt idx="37">
                  <c:v>267.81469599999997</c:v>
                </c:pt>
                <c:pt idx="38">
                  <c:v>270.25718799999999</c:v>
                </c:pt>
                <c:pt idx="39">
                  <c:v>272.69968</c:v>
                </c:pt>
                <c:pt idx="40">
                  <c:v>274.92891400000002</c:v>
                </c:pt>
                <c:pt idx="41">
                  <c:v>273.70766800000001</c:v>
                </c:pt>
                <c:pt idx="42">
                  <c:v>272.486422</c:v>
                </c:pt>
                <c:pt idx="43">
                  <c:v>271.265176</c:v>
                </c:pt>
                <c:pt idx="44">
                  <c:v>270.04392999999999</c:v>
                </c:pt>
                <c:pt idx="45">
                  <c:v>266.468052</c:v>
                </c:pt>
                <c:pt idx="46">
                  <c:v>262.80431400000003</c:v>
                </c:pt>
                <c:pt idx="47">
                  <c:v>259.14057600000001</c:v>
                </c:pt>
                <c:pt idx="48">
                  <c:v>255.47683800000001</c:v>
                </c:pt>
                <c:pt idx="49">
                  <c:v>200.82270000000068</c:v>
                </c:pt>
                <c:pt idx="50">
                  <c:v>138.53915400000062</c:v>
                </c:pt>
                <c:pt idx="51">
                  <c:v>76.255608000000592</c:v>
                </c:pt>
                <c:pt idx="52">
                  <c:v>13.972062000000534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DB0A-4222-9EE1-C9DCCFC5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11200"/>
        <c:axId val="44611776"/>
      </c:scatterChart>
      <c:scatterChart>
        <c:scatterStyle val="smoothMarker"/>
        <c:varyColors val="0"/>
        <c:ser>
          <c:idx val="2"/>
          <c:order val="2"/>
          <c:tx>
            <c:strRef>
              <c:f>Data!$R$6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Data!$R$8:$R$227</c:f>
              <c:numCache>
                <c:formatCode>0</c:formatCode>
                <c:ptCount val="220"/>
                <c:pt idx="0">
                  <c:v>4.7892000000000001</c:v>
                </c:pt>
                <c:pt idx="1">
                  <c:v>6.3855999999999993</c:v>
                </c:pt>
                <c:pt idx="2">
                  <c:v>7.9819999999999993</c:v>
                </c:pt>
                <c:pt idx="3">
                  <c:v>9.5784000000000002</c:v>
                </c:pt>
                <c:pt idx="4">
                  <c:v>11.174799999999999</c:v>
                </c:pt>
                <c:pt idx="5">
                  <c:v>12.771199999999999</c:v>
                </c:pt>
                <c:pt idx="6">
                  <c:v>14.367599999999999</c:v>
                </c:pt>
                <c:pt idx="7">
                  <c:v>15.963999999999999</c:v>
                </c:pt>
                <c:pt idx="8">
                  <c:v>17.560400000000001</c:v>
                </c:pt>
                <c:pt idx="9">
                  <c:v>19.1568</c:v>
                </c:pt>
                <c:pt idx="10">
                  <c:v>21.129799999999996</c:v>
                </c:pt>
                <c:pt idx="11">
                  <c:v>23.5244</c:v>
                </c:pt>
                <c:pt idx="12">
                  <c:v>25.918999999999997</c:v>
                </c:pt>
                <c:pt idx="13">
                  <c:v>28.313599999999997</c:v>
                </c:pt>
                <c:pt idx="14">
                  <c:v>30.708199999999994</c:v>
                </c:pt>
                <c:pt idx="15">
                  <c:v>33.102800000000002</c:v>
                </c:pt>
                <c:pt idx="16">
                  <c:v>35.497399999999999</c:v>
                </c:pt>
                <c:pt idx="17">
                  <c:v>37.891999999999996</c:v>
                </c:pt>
                <c:pt idx="18">
                  <c:v>40.286599999999993</c:v>
                </c:pt>
                <c:pt idx="19">
                  <c:v>42.681199999999997</c:v>
                </c:pt>
                <c:pt idx="20">
                  <c:v>45.075799999999994</c:v>
                </c:pt>
                <c:pt idx="21">
                  <c:v>47.470399999999998</c:v>
                </c:pt>
                <c:pt idx="22">
                  <c:v>49.864999999999995</c:v>
                </c:pt>
                <c:pt idx="23">
                  <c:v>52.259599999999992</c:v>
                </c:pt>
                <c:pt idx="24">
                  <c:v>54.654199999999996</c:v>
                </c:pt>
                <c:pt idx="25">
                  <c:v>57.0488</c:v>
                </c:pt>
                <c:pt idx="26">
                  <c:v>59.44339999999999</c:v>
                </c:pt>
                <c:pt idx="27">
                  <c:v>61.837999999999994</c:v>
                </c:pt>
                <c:pt idx="28">
                  <c:v>64.232599999999991</c:v>
                </c:pt>
                <c:pt idx="29">
                  <c:v>66.627199999999988</c:v>
                </c:pt>
                <c:pt idx="30">
                  <c:v>69.021799999999999</c:v>
                </c:pt>
                <c:pt idx="31">
                  <c:v>71.416399999999982</c:v>
                </c:pt>
                <c:pt idx="32">
                  <c:v>73.810999999999993</c:v>
                </c:pt>
                <c:pt idx="33">
                  <c:v>76.205600000000004</c:v>
                </c:pt>
                <c:pt idx="34">
                  <c:v>78.600199999999987</c:v>
                </c:pt>
                <c:pt idx="35">
                  <c:v>81.160599999999988</c:v>
                </c:pt>
                <c:pt idx="36">
                  <c:v>83.954299999999989</c:v>
                </c:pt>
                <c:pt idx="37">
                  <c:v>86.74799999999999</c:v>
                </c:pt>
                <c:pt idx="38">
                  <c:v>89.541699999999992</c:v>
                </c:pt>
                <c:pt idx="39">
                  <c:v>92.335399999999993</c:v>
                </c:pt>
                <c:pt idx="40">
                  <c:v>95.129099999999994</c:v>
                </c:pt>
                <c:pt idx="41">
                  <c:v>97.922799999999995</c:v>
                </c:pt>
                <c:pt idx="42">
                  <c:v>100.71649999999998</c:v>
                </c:pt>
                <c:pt idx="43">
                  <c:v>103.5102</c:v>
                </c:pt>
                <c:pt idx="44">
                  <c:v>106.30389999999998</c:v>
                </c:pt>
                <c:pt idx="45">
                  <c:v>109.09759999999999</c:v>
                </c:pt>
                <c:pt idx="46">
                  <c:v>111.8913</c:v>
                </c:pt>
                <c:pt idx="47">
                  <c:v>114.68499999999999</c:v>
                </c:pt>
                <c:pt idx="48">
                  <c:v>117.05377999999999</c:v>
                </c:pt>
                <c:pt idx="49">
                  <c:v>119.36855999999999</c:v>
                </c:pt>
                <c:pt idx="50">
                  <c:v>121.68334</c:v>
                </c:pt>
                <c:pt idx="51">
                  <c:v>123.99811999999999</c:v>
                </c:pt>
                <c:pt idx="52">
                  <c:v>126.31289999999998</c:v>
                </c:pt>
                <c:pt idx="53">
                  <c:v>128.62768</c:v>
                </c:pt>
                <c:pt idx="54">
                  <c:v>130.94245999999998</c:v>
                </c:pt>
                <c:pt idx="55">
                  <c:v>133.25723999999997</c:v>
                </c:pt>
                <c:pt idx="56">
                  <c:v>135.57202000000001</c:v>
                </c:pt>
                <c:pt idx="57">
                  <c:v>137.88679999999999</c:v>
                </c:pt>
                <c:pt idx="58">
                  <c:v>140.20157999999998</c:v>
                </c:pt>
                <c:pt idx="59">
                  <c:v>142.51635999999996</c:v>
                </c:pt>
                <c:pt idx="60">
                  <c:v>144.88846000000001</c:v>
                </c:pt>
                <c:pt idx="61">
                  <c:v>147.36287999999999</c:v>
                </c:pt>
                <c:pt idx="62">
                  <c:v>149.83729999999997</c:v>
                </c:pt>
                <c:pt idx="63">
                  <c:v>152.31172000000001</c:v>
                </c:pt>
                <c:pt idx="64">
                  <c:v>154.78613999999999</c:v>
                </c:pt>
                <c:pt idx="65">
                  <c:v>157.26055999999997</c:v>
                </c:pt>
                <c:pt idx="66">
                  <c:v>159.73498000000001</c:v>
                </c:pt>
                <c:pt idx="67">
                  <c:v>162.20939999999999</c:v>
                </c:pt>
                <c:pt idx="68">
                  <c:v>164.68381999999997</c:v>
                </c:pt>
                <c:pt idx="69">
                  <c:v>167.15824000000001</c:v>
                </c:pt>
                <c:pt idx="70">
                  <c:v>169.63265999999999</c:v>
                </c:pt>
                <c:pt idx="71">
                  <c:v>172.10707999999997</c:v>
                </c:pt>
                <c:pt idx="72">
                  <c:v>174.58150000000001</c:v>
                </c:pt>
                <c:pt idx="73">
                  <c:v>177.32119999999998</c:v>
                </c:pt>
                <c:pt idx="74">
                  <c:v>180.11489999999998</c:v>
                </c:pt>
                <c:pt idx="75">
                  <c:v>182.90859999999998</c:v>
                </c:pt>
                <c:pt idx="76">
                  <c:v>185.70229999999998</c:v>
                </c:pt>
                <c:pt idx="77">
                  <c:v>188.49599999999998</c:v>
                </c:pt>
                <c:pt idx="78">
                  <c:v>191.28969999999998</c:v>
                </c:pt>
                <c:pt idx="79">
                  <c:v>194.08339999999998</c:v>
                </c:pt>
                <c:pt idx="80">
                  <c:v>196.87709999999998</c:v>
                </c:pt>
                <c:pt idx="81">
                  <c:v>199.67079999999999</c:v>
                </c:pt>
                <c:pt idx="82">
                  <c:v>202.46449999999999</c:v>
                </c:pt>
                <c:pt idx="83">
                  <c:v>205.25819999999999</c:v>
                </c:pt>
                <c:pt idx="84">
                  <c:v>208.05189999999999</c:v>
                </c:pt>
                <c:pt idx="85">
                  <c:v>210.72479999999999</c:v>
                </c:pt>
                <c:pt idx="86">
                  <c:v>213.11939999999998</c:v>
                </c:pt>
                <c:pt idx="87">
                  <c:v>215.51399999999998</c:v>
                </c:pt>
                <c:pt idx="88">
                  <c:v>217.90860000000001</c:v>
                </c:pt>
                <c:pt idx="89">
                  <c:v>220.30319999999998</c:v>
                </c:pt>
                <c:pt idx="90">
                  <c:v>222.69779999999997</c:v>
                </c:pt>
                <c:pt idx="91">
                  <c:v>225.09239999999997</c:v>
                </c:pt>
                <c:pt idx="92">
                  <c:v>227.48699999999999</c:v>
                </c:pt>
                <c:pt idx="93">
                  <c:v>229.88159999999999</c:v>
                </c:pt>
                <c:pt idx="94">
                  <c:v>232.27619999999996</c:v>
                </c:pt>
                <c:pt idx="95">
                  <c:v>234.67079999999999</c:v>
                </c:pt>
                <c:pt idx="96">
                  <c:v>237.06539999999998</c:v>
                </c:pt>
                <c:pt idx="97">
                  <c:v>239.45999999999998</c:v>
                </c:pt>
                <c:pt idx="98">
                  <c:v>241.5455</c:v>
                </c:pt>
                <c:pt idx="99">
                  <c:v>243.541</c:v>
                </c:pt>
                <c:pt idx="100">
                  <c:v>245.53649999999999</c:v>
                </c:pt>
                <c:pt idx="101">
                  <c:v>247.53199999999998</c:v>
                </c:pt>
                <c:pt idx="102">
                  <c:v>249.52749999999997</c:v>
                </c:pt>
                <c:pt idx="103">
                  <c:v>251.523</c:v>
                </c:pt>
                <c:pt idx="104">
                  <c:v>253.51849999999999</c:v>
                </c:pt>
                <c:pt idx="105">
                  <c:v>255.51399999999998</c:v>
                </c:pt>
                <c:pt idx="106">
                  <c:v>257.5095</c:v>
                </c:pt>
                <c:pt idx="107">
                  <c:v>259.505</c:v>
                </c:pt>
                <c:pt idx="108">
                  <c:v>261.50049999999999</c:v>
                </c:pt>
                <c:pt idx="109">
                  <c:v>263.49599999999998</c:v>
                </c:pt>
                <c:pt idx="110">
                  <c:v>265.19659999999999</c:v>
                </c:pt>
                <c:pt idx="111">
                  <c:v>265.9948</c:v>
                </c:pt>
                <c:pt idx="112">
                  <c:v>266.79300000000001</c:v>
                </c:pt>
                <c:pt idx="113">
                  <c:v>267.59120000000001</c:v>
                </c:pt>
                <c:pt idx="114">
                  <c:v>268.38939999999997</c:v>
                </c:pt>
                <c:pt idx="115">
                  <c:v>269.18759999999997</c:v>
                </c:pt>
                <c:pt idx="116">
                  <c:v>269.98579999999998</c:v>
                </c:pt>
                <c:pt idx="117">
                  <c:v>270.78399999999999</c:v>
                </c:pt>
                <c:pt idx="118">
                  <c:v>271.5822</c:v>
                </c:pt>
                <c:pt idx="119">
                  <c:v>272.38040000000001</c:v>
                </c:pt>
                <c:pt idx="120">
                  <c:v>273.17859999999996</c:v>
                </c:pt>
                <c:pt idx="121">
                  <c:v>273.97679999999997</c:v>
                </c:pt>
                <c:pt idx="122">
                  <c:v>274.77499999999998</c:v>
                </c:pt>
                <c:pt idx="123">
                  <c:v>274.71339999999998</c:v>
                </c:pt>
                <c:pt idx="124">
                  <c:v>274.3143</c:v>
                </c:pt>
                <c:pt idx="125">
                  <c:v>273.91520000000003</c:v>
                </c:pt>
                <c:pt idx="126">
                  <c:v>273.51609999999999</c:v>
                </c:pt>
                <c:pt idx="127">
                  <c:v>273.11700000000002</c:v>
                </c:pt>
                <c:pt idx="128">
                  <c:v>272.71789999999999</c:v>
                </c:pt>
                <c:pt idx="129">
                  <c:v>272.31880000000001</c:v>
                </c:pt>
                <c:pt idx="130">
                  <c:v>271.91969999999998</c:v>
                </c:pt>
                <c:pt idx="131">
                  <c:v>271.5206</c:v>
                </c:pt>
                <c:pt idx="132">
                  <c:v>271.12150000000003</c:v>
                </c:pt>
                <c:pt idx="133">
                  <c:v>270.72239999999999</c:v>
                </c:pt>
                <c:pt idx="134">
                  <c:v>270.32330000000002</c:v>
                </c:pt>
                <c:pt idx="135">
                  <c:v>269.77260000000001</c:v>
                </c:pt>
                <c:pt idx="136">
                  <c:v>268.57530000000003</c:v>
                </c:pt>
                <c:pt idx="137">
                  <c:v>267.37799999999999</c:v>
                </c:pt>
                <c:pt idx="138">
                  <c:v>266.1807</c:v>
                </c:pt>
                <c:pt idx="139">
                  <c:v>264.98340000000002</c:v>
                </c:pt>
                <c:pt idx="140">
                  <c:v>263.78610000000003</c:v>
                </c:pt>
                <c:pt idx="141">
                  <c:v>262.58879999999999</c:v>
                </c:pt>
                <c:pt idx="142">
                  <c:v>261.39150000000001</c:v>
                </c:pt>
                <c:pt idx="143">
                  <c:v>260.19420000000002</c:v>
                </c:pt>
                <c:pt idx="144">
                  <c:v>258.99690000000004</c:v>
                </c:pt>
                <c:pt idx="145">
                  <c:v>257.7996</c:v>
                </c:pt>
                <c:pt idx="146">
                  <c:v>256.60230000000001</c:v>
                </c:pt>
                <c:pt idx="147">
                  <c:v>255.405</c:v>
                </c:pt>
                <c:pt idx="148">
                  <c:v>241.53090000000009</c:v>
                </c:pt>
                <c:pt idx="149">
                  <c:v>221.17680000000016</c:v>
                </c:pt>
                <c:pt idx="150">
                  <c:v>200.82270000000022</c:v>
                </c:pt>
                <c:pt idx="151">
                  <c:v>180.46860000000029</c:v>
                </c:pt>
                <c:pt idx="152">
                  <c:v>160.11450000000036</c:v>
                </c:pt>
                <c:pt idx="153">
                  <c:v>139.76040000000046</c:v>
                </c:pt>
                <c:pt idx="154">
                  <c:v>119.40630000000004</c:v>
                </c:pt>
                <c:pt idx="155">
                  <c:v>99.052200000000141</c:v>
                </c:pt>
                <c:pt idx="156">
                  <c:v>78.69810000000021</c:v>
                </c:pt>
                <c:pt idx="157">
                  <c:v>58.344000000000278</c:v>
                </c:pt>
                <c:pt idx="158">
                  <c:v>37.989900000000347</c:v>
                </c:pt>
                <c:pt idx="159">
                  <c:v>17.635800000000415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DB0A-4222-9EE1-C9DCCFC5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84352"/>
        <c:axId val="176680320"/>
      </c:scatterChart>
      <c:valAx>
        <c:axId val="44611200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611776"/>
        <c:crosses val="autoZero"/>
        <c:crossBetween val="midCat"/>
      </c:valAx>
      <c:valAx>
        <c:axId val="4461177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611200"/>
        <c:crosses val="autoZero"/>
        <c:crossBetween val="midCat"/>
      </c:valAx>
      <c:valAx>
        <c:axId val="17668032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76684352"/>
        <c:crosses val="max"/>
        <c:crossBetween val="midCat"/>
      </c:valAx>
      <c:valAx>
        <c:axId val="17668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680320"/>
        <c:crossBetween val="midCat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09732981916508E-2"/>
          <c:y val="1.7478185155256547E-2"/>
          <c:w val="0.91622558183436564"/>
          <c:h val="0.92999204455051709"/>
        </c:manualLayout>
      </c:layout>
      <c:scatterChart>
        <c:scatterStyle val="smoothMarker"/>
        <c:varyColors val="0"/>
        <c:ser>
          <c:idx val="5"/>
          <c:order val="0"/>
          <c:tx>
            <c:strRef>
              <c:f>Data!$E$6</c:f>
              <c:strCache>
                <c:ptCount val="1"/>
                <c:pt idx="0">
                  <c:v>drag [whp]</c:v>
                </c:pt>
              </c:strCache>
            </c:strRef>
          </c:tx>
          <c:marker>
            <c:symbol val="none"/>
          </c:marker>
          <c:x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Data!$E$8:$E$227</c:f>
              <c:numCache>
                <c:formatCode>0.0</c:formatCode>
                <c:ptCount val="220"/>
                <c:pt idx="0">
                  <c:v>4.4151115157032325E-5</c:v>
                </c:pt>
                <c:pt idx="1">
                  <c:v>3.532089212562586E-4</c:v>
                </c:pt>
                <c:pt idx="2">
                  <c:v>1.1920801092398729E-3</c:v>
                </c:pt>
                <c:pt idx="3">
                  <c:v>2.8256713700500688E-3</c:v>
                </c:pt>
                <c:pt idx="4">
                  <c:v>5.5188893946290403E-3</c:v>
                </c:pt>
                <c:pt idx="5">
                  <c:v>9.5366408739189831E-3</c:v>
                </c:pt>
                <c:pt idx="6">
                  <c:v>1.5143832498862086E-2</c:v>
                </c:pt>
                <c:pt idx="7">
                  <c:v>2.260537096040055E-2</c:v>
                </c:pt>
                <c:pt idx="8">
                  <c:v>3.2186162949476564E-2</c:v>
                </c:pt>
                <c:pt idx="9">
                  <c:v>4.4151115157032322E-2</c:v>
                </c:pt>
                <c:pt idx="10">
                  <c:v>5.8765134274010034E-2</c:v>
                </c:pt>
                <c:pt idx="11">
                  <c:v>7.6293126991351864E-2</c:v>
                </c:pt>
                <c:pt idx="12">
                  <c:v>9.7000000000000017E-2</c:v>
                </c:pt>
                <c:pt idx="13">
                  <c:v>0.12115065999089669</c:v>
                </c:pt>
                <c:pt idx="14">
                  <c:v>0.14901001365498412</c:v>
                </c:pt>
                <c:pt idx="15">
                  <c:v>0.1808429676832044</c:v>
                </c:pt>
                <c:pt idx="16">
                  <c:v>0.2169144287664998</c:v>
                </c:pt>
                <c:pt idx="17">
                  <c:v>0.25748930359581251</c:v>
                </c:pt>
                <c:pt idx="18">
                  <c:v>0.30283249886208469</c:v>
                </c:pt>
                <c:pt idx="19">
                  <c:v>0.35320892125625858</c:v>
                </c:pt>
                <c:pt idx="20">
                  <c:v>0.40888347746927634</c:v>
                </c:pt>
                <c:pt idx="21">
                  <c:v>0.47012107419208027</c:v>
                </c:pt>
                <c:pt idx="22">
                  <c:v>0.5371866181156123</c:v>
                </c:pt>
                <c:pt idx="23">
                  <c:v>0.61034501593081492</c:v>
                </c:pt>
                <c:pt idx="24">
                  <c:v>0.68986117432863003</c:v>
                </c:pt>
                <c:pt idx="25">
                  <c:v>0.77600000000000013</c:v>
                </c:pt>
                <c:pt idx="26">
                  <c:v>0.86902639963586725</c:v>
                </c:pt>
                <c:pt idx="27">
                  <c:v>0.96920527992717354</c:v>
                </c:pt>
                <c:pt idx="28">
                  <c:v>1.0768015475648613</c:v>
                </c:pt>
                <c:pt idx="29">
                  <c:v>1.192080109239873</c:v>
                </c:pt>
                <c:pt idx="30">
                  <c:v>1.31530587164315</c:v>
                </c:pt>
                <c:pt idx="31">
                  <c:v>1.4467437414656352</c:v>
                </c:pt>
                <c:pt idx="32">
                  <c:v>1.5866586253982702</c:v>
                </c:pt>
                <c:pt idx="33">
                  <c:v>1.7353154301319984</c:v>
                </c:pt>
                <c:pt idx="34">
                  <c:v>1.8929790623577603</c:v>
                </c:pt>
                <c:pt idx="35">
                  <c:v>2.0599144287665001</c:v>
                </c:pt>
                <c:pt idx="36">
                  <c:v>2.2363864360491577</c:v>
                </c:pt>
                <c:pt idx="37">
                  <c:v>2.4226599908966775</c:v>
                </c:pt>
                <c:pt idx="38">
                  <c:v>2.6189999999999998</c:v>
                </c:pt>
                <c:pt idx="39">
                  <c:v>2.8256713700500686</c:v>
                </c:pt>
                <c:pt idx="40">
                  <c:v>3.0429390077378242</c:v>
                </c:pt>
                <c:pt idx="41">
                  <c:v>3.2710678197542107</c:v>
                </c:pt>
                <c:pt idx="42">
                  <c:v>3.5103227127901682</c:v>
                </c:pt>
                <c:pt idx="43">
                  <c:v>3.7609685935366421</c:v>
                </c:pt>
                <c:pt idx="44">
                  <c:v>4.0232703686845692</c:v>
                </c:pt>
                <c:pt idx="45">
                  <c:v>4.2974929449248984</c:v>
                </c:pt>
                <c:pt idx="46">
                  <c:v>4.5839012289485659</c:v>
                </c:pt>
                <c:pt idx="47">
                  <c:v>4.8827601274465193</c:v>
                </c:pt>
                <c:pt idx="48">
                  <c:v>5.1943345471096949</c:v>
                </c:pt>
                <c:pt idx="49">
                  <c:v>5.5188893946290403</c:v>
                </c:pt>
                <c:pt idx="50">
                  <c:v>5.8566895766954943</c:v>
                </c:pt>
                <c:pt idx="51">
                  <c:v>6.2080000000000011</c:v>
                </c:pt>
                <c:pt idx="52">
                  <c:v>6.5730855712335003</c:v>
                </c:pt>
                <c:pt idx="53">
                  <c:v>6.952211197086938</c:v>
                </c:pt>
                <c:pt idx="54">
                  <c:v>7.345641784251252</c:v>
                </c:pt>
                <c:pt idx="55">
                  <c:v>7.7536422394173883</c:v>
                </c:pt>
                <c:pt idx="56">
                  <c:v>8.1764774692762856</c:v>
                </c:pt>
                <c:pt idx="57">
                  <c:v>8.6144123805188908</c:v>
                </c:pt>
                <c:pt idx="58">
                  <c:v>9.0677118798361391</c:v>
                </c:pt>
                <c:pt idx="59">
                  <c:v>9.5366408739189836</c:v>
                </c:pt>
                <c:pt idx="60">
                  <c:v>10.021464269458352</c:v>
                </c:pt>
                <c:pt idx="61">
                  <c:v>10.5224469731452</c:v>
                </c:pt>
                <c:pt idx="62">
                  <c:v>11.039853891670459</c:v>
                </c:pt>
                <c:pt idx="63">
                  <c:v>11.573949931725082</c:v>
                </c:pt>
                <c:pt idx="64">
                  <c:v>12.125</c:v>
                </c:pt>
                <c:pt idx="65">
                  <c:v>12.693269003186161</c:v>
                </c:pt>
                <c:pt idx="66">
                  <c:v>13.279021847974505</c:v>
                </c:pt>
                <c:pt idx="67">
                  <c:v>13.882523441055987</c:v>
                </c:pt>
                <c:pt idx="68">
                  <c:v>14.504038689121529</c:v>
                </c:pt>
                <c:pt idx="69">
                  <c:v>15.143832498862082</c:v>
                </c:pt>
                <c:pt idx="70">
                  <c:v>15.802169776968586</c:v>
                </c:pt>
                <c:pt idx="71">
                  <c:v>16.479315430132001</c:v>
                </c:pt>
                <c:pt idx="72">
                  <c:v>17.175534365043241</c:v>
                </c:pt>
                <c:pt idx="73">
                  <c:v>17.891091488393261</c:v>
                </c:pt>
                <c:pt idx="74">
                  <c:v>18.626251706873003</c:v>
                </c:pt>
                <c:pt idx="75">
                  <c:v>19.38127992717342</c:v>
                </c:pt>
                <c:pt idx="76">
                  <c:v>20.156441055985436</c:v>
                </c:pt>
                <c:pt idx="77">
                  <c:v>20.951999999999998</c:v>
                </c:pt>
                <c:pt idx="78">
                  <c:v>21.768221665908055</c:v>
                </c:pt>
                <c:pt idx="79">
                  <c:v>22.605370960400549</c:v>
                </c:pt>
                <c:pt idx="80">
                  <c:v>23.463712790168412</c:v>
                </c:pt>
                <c:pt idx="81">
                  <c:v>24.343512061902594</c:v>
                </c:pt>
                <c:pt idx="82">
                  <c:v>25.245033682294032</c:v>
                </c:pt>
                <c:pt idx="83">
                  <c:v>26.168542558033685</c:v>
                </c:pt>
                <c:pt idx="84">
                  <c:v>27.114303595812476</c:v>
                </c:pt>
                <c:pt idx="85">
                  <c:v>28.082581702321345</c:v>
                </c:pt>
                <c:pt idx="86">
                  <c:v>29.07364178425124</c:v>
                </c:pt>
                <c:pt idx="87">
                  <c:v>30.087748748293137</c:v>
                </c:pt>
                <c:pt idx="88">
                  <c:v>31.12516750113792</c:v>
                </c:pt>
                <c:pt idx="89">
                  <c:v>32.186162949476554</c:v>
                </c:pt>
                <c:pt idx="90">
                  <c:v>33.270999999999994</c:v>
                </c:pt>
                <c:pt idx="91">
                  <c:v>34.379943559399187</c:v>
                </c:pt>
                <c:pt idx="92">
                  <c:v>35.51325853436505</c:v>
                </c:pt>
                <c:pt idx="93">
                  <c:v>36.671209831588527</c:v>
                </c:pt>
                <c:pt idx="94">
                  <c:v>37.854062357760576</c:v>
                </c:pt>
                <c:pt idx="95">
                  <c:v>39.062081019572155</c:v>
                </c:pt>
                <c:pt idx="96">
                  <c:v>40.295530723714158</c:v>
                </c:pt>
                <c:pt idx="97">
                  <c:v>41.554676376877559</c:v>
                </c:pt>
                <c:pt idx="98">
                  <c:v>42.839782885753294</c:v>
                </c:pt>
                <c:pt idx="99">
                  <c:v>44.151115157032322</c:v>
                </c:pt>
                <c:pt idx="100">
                  <c:v>45.488938097405551</c:v>
                </c:pt>
                <c:pt idx="101">
                  <c:v>46.853516613563954</c:v>
                </c:pt>
                <c:pt idx="102">
                  <c:v>48.245115612198447</c:v>
                </c:pt>
                <c:pt idx="103">
                  <c:v>49.664000000000009</c:v>
                </c:pt>
                <c:pt idx="104">
                  <c:v>51.110434683659534</c:v>
                </c:pt>
                <c:pt idx="105">
                  <c:v>52.584684569868003</c:v>
                </c:pt>
                <c:pt idx="106">
                  <c:v>54.087014565316331</c:v>
                </c:pt>
                <c:pt idx="107">
                  <c:v>55.617689576695504</c:v>
                </c:pt>
                <c:pt idx="108">
                  <c:v>57.176974510696418</c:v>
                </c:pt>
                <c:pt idx="109">
                  <c:v>58.765134274010016</c:v>
                </c:pt>
                <c:pt idx="110">
                  <c:v>60.382433773327257</c:v>
                </c:pt>
                <c:pt idx="111">
                  <c:v>62.029137915339106</c:v>
                </c:pt>
                <c:pt idx="112">
                  <c:v>63.705511606736465</c:v>
                </c:pt>
                <c:pt idx="113">
                  <c:v>65.411819754210285</c:v>
                </c:pt>
                <c:pt idx="114">
                  <c:v>67.148327264451524</c:v>
                </c:pt>
                <c:pt idx="115">
                  <c:v>68.915299044151126</c:v>
                </c:pt>
                <c:pt idx="116">
                  <c:v>70.713000000000008</c:v>
                </c:pt>
                <c:pt idx="117">
                  <c:v>72.541695038689113</c:v>
                </c:pt>
                <c:pt idx="118">
                  <c:v>74.401649066909414</c:v>
                </c:pt>
                <c:pt idx="119">
                  <c:v>76.293126991351869</c:v>
                </c:pt>
                <c:pt idx="120">
                  <c:v>78.216393718707323</c:v>
                </c:pt>
                <c:pt idx="121">
                  <c:v>80.17171415566682</c:v>
                </c:pt>
                <c:pt idx="122">
                  <c:v>82.159353208921246</c:v>
                </c:pt>
                <c:pt idx="123">
                  <c:v>84.179575785161603</c:v>
                </c:pt>
                <c:pt idx="124">
                  <c:v>86.232646791078736</c:v>
                </c:pt>
                <c:pt idx="125">
                  <c:v>88.318831133363673</c:v>
                </c:pt>
                <c:pt idx="126">
                  <c:v>90.438393718707317</c:v>
                </c:pt>
                <c:pt idx="127">
                  <c:v>92.591599453800654</c:v>
                </c:pt>
                <c:pt idx="128">
                  <c:v>94.778713245334558</c:v>
                </c:pt>
                <c:pt idx="129">
                  <c:v>97</c:v>
                </c:pt>
                <c:pt idx="130">
                  <c:v>99.255724624487939</c:v>
                </c:pt>
                <c:pt idx="131">
                  <c:v>101.54615202548929</c:v>
                </c:pt>
                <c:pt idx="132">
                  <c:v>103.87154710969502</c:v>
                </c:pt>
                <c:pt idx="133">
                  <c:v>106.23217478379604</c:v>
                </c:pt>
                <c:pt idx="134">
                  <c:v>108.62829995448342</c:v>
                </c:pt>
                <c:pt idx="135">
                  <c:v>111.0601875284479</c:v>
                </c:pt>
                <c:pt idx="136">
                  <c:v>113.52810241238053</c:v>
                </c:pt>
                <c:pt idx="137">
                  <c:v>116.03230951297223</c:v>
                </c:pt>
                <c:pt idx="138">
                  <c:v>118.57307373691397</c:v>
                </c:pt>
                <c:pt idx="139">
                  <c:v>121.15065999089666</c:v>
                </c:pt>
                <c:pt idx="140">
                  <c:v>123.76533318161125</c:v>
                </c:pt>
                <c:pt idx="141">
                  <c:v>126.41735821574869</c:v>
                </c:pt>
                <c:pt idx="142">
                  <c:v>129.10700000000003</c:v>
                </c:pt>
                <c:pt idx="143">
                  <c:v>131.83452344105601</c:v>
                </c:pt>
                <c:pt idx="144">
                  <c:v>134.60019344560766</c:v>
                </c:pt>
                <c:pt idx="145">
                  <c:v>137.40427492034593</c:v>
                </c:pt>
                <c:pt idx="146">
                  <c:v>140.24703277196176</c:v>
                </c:pt>
                <c:pt idx="147">
                  <c:v>143.12873190714609</c:v>
                </c:pt>
                <c:pt idx="148">
                  <c:v>146.04963723258987</c:v>
                </c:pt>
                <c:pt idx="149">
                  <c:v>149.01001365498402</c:v>
                </c:pt>
                <c:pt idx="150">
                  <c:v>152.01012608101962</c:v>
                </c:pt>
                <c:pt idx="151">
                  <c:v>155.05023941738736</c:v>
                </c:pt>
                <c:pt idx="152">
                  <c:v>158.13061857077835</c:v>
                </c:pt>
                <c:pt idx="153">
                  <c:v>161.25152844788349</c:v>
                </c:pt>
                <c:pt idx="154">
                  <c:v>164.41323395539371</c:v>
                </c:pt>
                <c:pt idx="155">
                  <c:v>167.61599999999999</c:v>
                </c:pt>
                <c:pt idx="156">
                  <c:v>170.86009148839324</c:v>
                </c:pt>
                <c:pt idx="157">
                  <c:v>174.14577332726444</c:v>
                </c:pt>
                <c:pt idx="158">
                  <c:v>177.47331042330455</c:v>
                </c:pt>
                <c:pt idx="159">
                  <c:v>180.84296768320439</c:v>
                </c:pt>
                <c:pt idx="160">
                  <c:v>184.25501001365501</c:v>
                </c:pt>
                <c:pt idx="161">
                  <c:v>187.70970232134729</c:v>
                </c:pt>
                <c:pt idx="162">
                  <c:v>191.20730951297224</c:v>
                </c:pt>
                <c:pt idx="163">
                  <c:v>194.74809649522075</c:v>
                </c:pt>
                <c:pt idx="164">
                  <c:v>198.33232817478375</c:v>
                </c:pt>
                <c:pt idx="165">
                  <c:v>201.96026945835226</c:v>
                </c:pt>
                <c:pt idx="166">
                  <c:v>205.63218525261726</c:v>
                </c:pt>
                <c:pt idx="167">
                  <c:v>209.34834046426948</c:v>
                </c:pt>
                <c:pt idx="168">
                  <c:v>213.10900000000004</c:v>
                </c:pt>
                <c:pt idx="169">
                  <c:v>216.91442876649981</c:v>
                </c:pt>
                <c:pt idx="170">
                  <c:v>220.76489167045969</c:v>
                </c:pt>
                <c:pt idx="171">
                  <c:v>224.66065361857076</c:v>
                </c:pt>
                <c:pt idx="172">
                  <c:v>228.60197951752386</c:v>
                </c:pt>
                <c:pt idx="173">
                  <c:v>232.58913427400992</c:v>
                </c:pt>
                <c:pt idx="174">
                  <c:v>236.6223827947201</c:v>
                </c:pt>
                <c:pt idx="175">
                  <c:v>240.7019899863451</c:v>
                </c:pt>
                <c:pt idx="176">
                  <c:v>244.82822075557581</c:v>
                </c:pt>
                <c:pt idx="177">
                  <c:v>249.00134000910336</c:v>
                </c:pt>
                <c:pt idx="178">
                  <c:v>253.22161265361854</c:v>
                </c:pt>
                <c:pt idx="179">
                  <c:v>257.48930359581243</c:v>
                </c:pt>
                <c:pt idx="180">
                  <c:v>261.80467774237593</c:v>
                </c:pt>
                <c:pt idx="181">
                  <c:v>266.16799999999995</c:v>
                </c:pt>
                <c:pt idx="182">
                  <c:v>270.57953527537558</c:v>
                </c:pt>
                <c:pt idx="183">
                  <c:v>275.0395484751935</c:v>
                </c:pt>
                <c:pt idx="184">
                  <c:v>279.54830450614475</c:v>
                </c:pt>
                <c:pt idx="185">
                  <c:v>284.1060682749204</c:v>
                </c:pt>
                <c:pt idx="186">
                  <c:v>288.71310468821122</c:v>
                </c:pt>
                <c:pt idx="187">
                  <c:v>293.36967865270822</c:v>
                </c:pt>
                <c:pt idx="188">
                  <c:v>298.07605507510243</c:v>
                </c:pt>
                <c:pt idx="189">
                  <c:v>302.83249886208461</c:v>
                </c:pt>
                <c:pt idx="190">
                  <c:v>307.639274920346</c:v>
                </c:pt>
                <c:pt idx="191">
                  <c:v>312.49664815657724</c:v>
                </c:pt>
                <c:pt idx="192">
                  <c:v>317.4048834774693</c:v>
                </c:pt>
                <c:pt idx="193">
                  <c:v>322.36424578971327</c:v>
                </c:pt>
                <c:pt idx="194">
                  <c:v>327.375</c:v>
                </c:pt>
                <c:pt idx="195">
                  <c:v>332.43741101502047</c:v>
                </c:pt>
                <c:pt idx="196">
                  <c:v>337.5517437414656</c:v>
                </c:pt>
                <c:pt idx="197">
                  <c:v>342.71826308602635</c:v>
                </c:pt>
                <c:pt idx="198">
                  <c:v>347.93723395539365</c:v>
                </c:pt>
                <c:pt idx="199">
                  <c:v>353.20892125625858</c:v>
                </c:pt>
                <c:pt idx="200">
                  <c:v>358.53358989531188</c:v>
                </c:pt>
                <c:pt idx="201">
                  <c:v>363.91150477924441</c:v>
                </c:pt>
                <c:pt idx="202">
                  <c:v>369.34293081474743</c:v>
                </c:pt>
                <c:pt idx="203">
                  <c:v>374.82813290851163</c:v>
                </c:pt>
                <c:pt idx="204">
                  <c:v>380.36737596722804</c:v>
                </c:pt>
                <c:pt idx="205">
                  <c:v>385.96092489758757</c:v>
                </c:pt>
                <c:pt idx="206">
                  <c:v>391.60904460628115</c:v>
                </c:pt>
                <c:pt idx="207">
                  <c:v>397.31200000000007</c:v>
                </c:pt>
                <c:pt idx="208">
                  <c:v>403.07005598543475</c:v>
                </c:pt>
                <c:pt idx="209">
                  <c:v>408.88347746927627</c:v>
                </c:pt>
                <c:pt idx="210">
                  <c:v>414.75252935821572</c:v>
                </c:pt>
                <c:pt idx="211">
                  <c:v>420.67747655894402</c:v>
                </c:pt>
                <c:pt idx="212">
                  <c:v>426.65858397815202</c:v>
                </c:pt>
                <c:pt idx="213">
                  <c:v>432.69611652253064</c:v>
                </c:pt>
                <c:pt idx="214">
                  <c:v>438.79033909877103</c:v>
                </c:pt>
                <c:pt idx="215">
                  <c:v>444.94151661356403</c:v>
                </c:pt>
                <c:pt idx="216">
                  <c:v>451.14991397360041</c:v>
                </c:pt>
                <c:pt idx="217">
                  <c:v>457.41579608557134</c:v>
                </c:pt>
                <c:pt idx="218">
                  <c:v>463.73942785616748</c:v>
                </c:pt>
                <c:pt idx="219">
                  <c:v>470.12107419208013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50C-4E62-A595-B1510FB40913}"/>
            </c:ext>
          </c:extLst>
        </c:ser>
        <c:ser>
          <c:idx val="6"/>
          <c:order val="1"/>
          <c:tx>
            <c:strRef>
              <c:f>Data!$F$6</c:f>
              <c:strCache>
                <c:ptCount val="1"/>
                <c:pt idx="0">
                  <c:v>whp</c:v>
                </c:pt>
              </c:strCache>
            </c:strRef>
          </c:tx>
          <c:marker>
            <c:symbol val="none"/>
          </c:marker>
          <c:x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Data!$F$8:$F$227</c:f>
              <c:numCache>
                <c:formatCode>0</c:formatCode>
                <c:ptCount val="220"/>
                <c:pt idx="0">
                  <c:v>4.8849839999999993</c:v>
                </c:pt>
                <c:pt idx="1">
                  <c:v>10.408527999999999</c:v>
                </c:pt>
                <c:pt idx="2">
                  <c:v>14.654951999999998</c:v>
                </c:pt>
                <c:pt idx="3">
                  <c:v>19.539935999999997</c:v>
                </c:pt>
                <c:pt idx="4">
                  <c:v>26.637379999999997</c:v>
                </c:pt>
                <c:pt idx="5">
                  <c:v>33.964855999999997</c:v>
                </c:pt>
                <c:pt idx="6">
                  <c:v>41.292331999999995</c:v>
                </c:pt>
                <c:pt idx="7">
                  <c:v>48.619807999999992</c:v>
                </c:pt>
                <c:pt idx="8">
                  <c:v>55.947283999999982</c:v>
                </c:pt>
                <c:pt idx="9">
                  <c:v>63.274759999999993</c:v>
                </c:pt>
                <c:pt idx="10">
                  <c:v>70.602235999999976</c:v>
                </c:pt>
                <c:pt idx="11">
                  <c:v>77.929711999999995</c:v>
                </c:pt>
                <c:pt idx="12">
                  <c:v>86.133385999999973</c:v>
                </c:pt>
                <c:pt idx="13">
                  <c:v>94.682107999999985</c:v>
                </c:pt>
                <c:pt idx="14">
                  <c:v>103.23082999999998</c:v>
                </c:pt>
                <c:pt idx="15">
                  <c:v>111.77955199999998</c:v>
                </c:pt>
                <c:pt idx="16">
                  <c:v>119.4148556</c:v>
                </c:pt>
                <c:pt idx="17">
                  <c:v>126.49808239999997</c:v>
                </c:pt>
                <c:pt idx="18">
                  <c:v>133.58130919999996</c:v>
                </c:pt>
                <c:pt idx="19">
                  <c:v>140.664536</c:v>
                </c:pt>
                <c:pt idx="20">
                  <c:v>148.00622919999998</c:v>
                </c:pt>
                <c:pt idx="21">
                  <c:v>155.57795439999995</c:v>
                </c:pt>
                <c:pt idx="22">
                  <c:v>163.14967959999998</c:v>
                </c:pt>
                <c:pt idx="23">
                  <c:v>170.72140479999999</c:v>
                </c:pt>
                <c:pt idx="24">
                  <c:v>178.71804999999995</c:v>
                </c:pt>
                <c:pt idx="25">
                  <c:v>187.26677199999995</c:v>
                </c:pt>
                <c:pt idx="26">
                  <c:v>195.81549399999997</c:v>
                </c:pt>
                <c:pt idx="27">
                  <c:v>204.36421599999997</c:v>
                </c:pt>
                <c:pt idx="28">
                  <c:v>212.49680399999997</c:v>
                </c:pt>
                <c:pt idx="29">
                  <c:v>219.82427999999996</c:v>
                </c:pt>
                <c:pt idx="30">
                  <c:v>227.15175599999998</c:v>
                </c:pt>
                <c:pt idx="31">
                  <c:v>234.47923199999997</c:v>
                </c:pt>
                <c:pt idx="32">
                  <c:v>241.50558999999996</c:v>
                </c:pt>
                <c:pt idx="33">
                  <c:v>247.61181999999999</c:v>
                </c:pt>
                <c:pt idx="34">
                  <c:v>253.71804999999995</c:v>
                </c:pt>
                <c:pt idx="35">
                  <c:v>259.82427999999993</c:v>
                </c:pt>
                <c:pt idx="36">
                  <c:v>265.37220400000001</c:v>
                </c:pt>
                <c:pt idx="37">
                  <c:v>267.81469599999997</c:v>
                </c:pt>
                <c:pt idx="38">
                  <c:v>270.25718799999999</c:v>
                </c:pt>
                <c:pt idx="39">
                  <c:v>272.69968</c:v>
                </c:pt>
                <c:pt idx="40">
                  <c:v>274.92891400000002</c:v>
                </c:pt>
                <c:pt idx="41">
                  <c:v>273.70766800000001</c:v>
                </c:pt>
                <c:pt idx="42">
                  <c:v>272.486422</c:v>
                </c:pt>
                <c:pt idx="43">
                  <c:v>271.265176</c:v>
                </c:pt>
                <c:pt idx="44">
                  <c:v>270.04392999999999</c:v>
                </c:pt>
                <c:pt idx="45">
                  <c:v>266.468052</c:v>
                </c:pt>
                <c:pt idx="46">
                  <c:v>262.80431400000003</c:v>
                </c:pt>
                <c:pt idx="47">
                  <c:v>259.14057600000001</c:v>
                </c:pt>
                <c:pt idx="48">
                  <c:v>255.47683800000001</c:v>
                </c:pt>
                <c:pt idx="49">
                  <c:v>201.79401199999998</c:v>
                </c:pt>
                <c:pt idx="50">
                  <c:v>206.34774299999998</c:v>
                </c:pt>
                <c:pt idx="51">
                  <c:v>210.77269199999998</c:v>
                </c:pt>
                <c:pt idx="52">
                  <c:v>214.67588999999998</c:v>
                </c:pt>
                <c:pt idx="53">
                  <c:v>218.57908799999998</c:v>
                </c:pt>
                <c:pt idx="54">
                  <c:v>222.48228599999999</c:v>
                </c:pt>
                <c:pt idx="55">
                  <c:v>226.38548399999999</c:v>
                </c:pt>
                <c:pt idx="56">
                  <c:v>230.28868199999997</c:v>
                </c:pt>
                <c:pt idx="57">
                  <c:v>234.19187999999997</c:v>
                </c:pt>
                <c:pt idx="58">
                  <c:v>238.09507799999997</c:v>
                </c:pt>
                <c:pt idx="59">
                  <c:v>241.66522999999998</c:v>
                </c:pt>
                <c:pt idx="60">
                  <c:v>244.91789499999999</c:v>
                </c:pt>
                <c:pt idx="61">
                  <c:v>248.17055999999997</c:v>
                </c:pt>
                <c:pt idx="62">
                  <c:v>251.42322499999995</c:v>
                </c:pt>
                <c:pt idx="63">
                  <c:v>254.67588999999998</c:v>
                </c:pt>
                <c:pt idx="64">
                  <c:v>257.92855499999996</c:v>
                </c:pt>
                <c:pt idx="65">
                  <c:v>261.18122</c:v>
                </c:pt>
                <c:pt idx="66">
                  <c:v>264.43388499999998</c:v>
                </c:pt>
                <c:pt idx="67">
                  <c:v>266.07461999999998</c:v>
                </c:pt>
                <c:pt idx="68">
                  <c:v>267.37568599999997</c:v>
                </c:pt>
                <c:pt idx="69">
                  <c:v>268.67675200000002</c:v>
                </c:pt>
                <c:pt idx="70">
                  <c:v>269.97781800000001</c:v>
                </c:pt>
                <c:pt idx="71">
                  <c:v>271.27888400000001</c:v>
                </c:pt>
                <c:pt idx="72">
                  <c:v>272.57995</c:v>
                </c:pt>
                <c:pt idx="73">
                  <c:v>273.88101599999999</c:v>
                </c:pt>
                <c:pt idx="74">
                  <c:v>274.90895899999998</c:v>
                </c:pt>
                <c:pt idx="75">
                  <c:v>274.25842599999999</c:v>
                </c:pt>
                <c:pt idx="76">
                  <c:v>273.60789299999999</c:v>
                </c:pt>
                <c:pt idx="77">
                  <c:v>272.95735999999999</c:v>
                </c:pt>
                <c:pt idx="78">
                  <c:v>272.306827</c:v>
                </c:pt>
                <c:pt idx="79">
                  <c:v>271.656294</c:v>
                </c:pt>
                <c:pt idx="80">
                  <c:v>271.00576100000001</c:v>
                </c:pt>
                <c:pt idx="81">
                  <c:v>270.35522800000001</c:v>
                </c:pt>
                <c:pt idx="82">
                  <c:v>269.11408499999999</c:v>
                </c:pt>
                <c:pt idx="83">
                  <c:v>267.162486</c:v>
                </c:pt>
                <c:pt idx="84">
                  <c:v>265.21088700000001</c:v>
                </c:pt>
                <c:pt idx="85">
                  <c:v>263.25928800000003</c:v>
                </c:pt>
                <c:pt idx="86">
                  <c:v>261.30768900000004</c:v>
                </c:pt>
                <c:pt idx="87">
                  <c:v>259.35608999999999</c:v>
                </c:pt>
                <c:pt idx="88">
                  <c:v>257.40449100000001</c:v>
                </c:pt>
                <c:pt idx="89">
                  <c:v>255.45289200000002</c:v>
                </c:pt>
                <c:pt idx="90">
                  <c:v>229.52198100000038</c:v>
                </c:pt>
                <c:pt idx="91">
                  <c:v>225.09239999999997</c:v>
                </c:pt>
                <c:pt idx="92">
                  <c:v>227.48699999999999</c:v>
                </c:pt>
                <c:pt idx="93">
                  <c:v>229.88159999999999</c:v>
                </c:pt>
                <c:pt idx="94">
                  <c:v>232.27619999999996</c:v>
                </c:pt>
                <c:pt idx="95">
                  <c:v>234.67079999999999</c:v>
                </c:pt>
                <c:pt idx="96">
                  <c:v>237.06539999999998</c:v>
                </c:pt>
                <c:pt idx="97">
                  <c:v>239.45999999999998</c:v>
                </c:pt>
                <c:pt idx="98">
                  <c:v>241.5455</c:v>
                </c:pt>
                <c:pt idx="99">
                  <c:v>243.541</c:v>
                </c:pt>
                <c:pt idx="100">
                  <c:v>245.53649999999999</c:v>
                </c:pt>
                <c:pt idx="101">
                  <c:v>247.53199999999998</c:v>
                </c:pt>
                <c:pt idx="102">
                  <c:v>249.52749999999997</c:v>
                </c:pt>
                <c:pt idx="103">
                  <c:v>251.523</c:v>
                </c:pt>
                <c:pt idx="104">
                  <c:v>253.51849999999999</c:v>
                </c:pt>
                <c:pt idx="105">
                  <c:v>255.51399999999998</c:v>
                </c:pt>
                <c:pt idx="106">
                  <c:v>257.5095</c:v>
                </c:pt>
                <c:pt idx="107">
                  <c:v>259.505</c:v>
                </c:pt>
                <c:pt idx="108">
                  <c:v>261.50049999999999</c:v>
                </c:pt>
                <c:pt idx="109">
                  <c:v>263.49599999999998</c:v>
                </c:pt>
                <c:pt idx="110">
                  <c:v>265.19659999999999</c:v>
                </c:pt>
                <c:pt idx="111">
                  <c:v>265.9948</c:v>
                </c:pt>
                <c:pt idx="112">
                  <c:v>266.79300000000001</c:v>
                </c:pt>
                <c:pt idx="113">
                  <c:v>267.59120000000001</c:v>
                </c:pt>
                <c:pt idx="114">
                  <c:v>268.38939999999997</c:v>
                </c:pt>
                <c:pt idx="115">
                  <c:v>269.18759999999997</c:v>
                </c:pt>
                <c:pt idx="116">
                  <c:v>269.98579999999998</c:v>
                </c:pt>
                <c:pt idx="117">
                  <c:v>270.78399999999999</c:v>
                </c:pt>
                <c:pt idx="118">
                  <c:v>271.5822</c:v>
                </c:pt>
                <c:pt idx="119">
                  <c:v>272.38040000000001</c:v>
                </c:pt>
                <c:pt idx="120">
                  <c:v>273.17859999999996</c:v>
                </c:pt>
                <c:pt idx="121">
                  <c:v>273.97679999999997</c:v>
                </c:pt>
                <c:pt idx="122">
                  <c:v>274.77499999999998</c:v>
                </c:pt>
                <c:pt idx="123">
                  <c:v>274.71339999999998</c:v>
                </c:pt>
                <c:pt idx="124">
                  <c:v>274.3143</c:v>
                </c:pt>
                <c:pt idx="125">
                  <c:v>273.91520000000003</c:v>
                </c:pt>
                <c:pt idx="126">
                  <c:v>273.51609999999999</c:v>
                </c:pt>
                <c:pt idx="127">
                  <c:v>273.11700000000002</c:v>
                </c:pt>
                <c:pt idx="128">
                  <c:v>272.71789999999999</c:v>
                </c:pt>
                <c:pt idx="129">
                  <c:v>272.31880000000001</c:v>
                </c:pt>
                <c:pt idx="130">
                  <c:v>271.91969999999998</c:v>
                </c:pt>
                <c:pt idx="131">
                  <c:v>271.5206</c:v>
                </c:pt>
                <c:pt idx="132">
                  <c:v>271.12150000000003</c:v>
                </c:pt>
                <c:pt idx="133">
                  <c:v>270.72239999999999</c:v>
                </c:pt>
                <c:pt idx="134">
                  <c:v>270.32330000000002</c:v>
                </c:pt>
                <c:pt idx="135">
                  <c:v>269.77260000000001</c:v>
                </c:pt>
                <c:pt idx="136">
                  <c:v>268.57530000000003</c:v>
                </c:pt>
                <c:pt idx="137">
                  <c:v>267.37799999999999</c:v>
                </c:pt>
                <c:pt idx="138">
                  <c:v>266.1807</c:v>
                </c:pt>
                <c:pt idx="139">
                  <c:v>264.98340000000002</c:v>
                </c:pt>
                <c:pt idx="140">
                  <c:v>263.78610000000003</c:v>
                </c:pt>
                <c:pt idx="141">
                  <c:v>262.58879999999999</c:v>
                </c:pt>
                <c:pt idx="142">
                  <c:v>261.39150000000001</c:v>
                </c:pt>
                <c:pt idx="143">
                  <c:v>260.19420000000002</c:v>
                </c:pt>
                <c:pt idx="144">
                  <c:v>258.99690000000004</c:v>
                </c:pt>
                <c:pt idx="145">
                  <c:v>257.7996</c:v>
                </c:pt>
                <c:pt idx="146">
                  <c:v>256.60230000000001</c:v>
                </c:pt>
                <c:pt idx="147">
                  <c:v>255.405</c:v>
                </c:pt>
                <c:pt idx="148">
                  <c:v>250.92434999999992</c:v>
                </c:pt>
                <c:pt idx="149">
                  <c:v>252.32119999999995</c:v>
                </c:pt>
                <c:pt idx="150">
                  <c:v>253.71804999999995</c:v>
                </c:pt>
                <c:pt idx="151">
                  <c:v>255.11489999999995</c:v>
                </c:pt>
                <c:pt idx="152">
                  <c:v>256.51174999999995</c:v>
                </c:pt>
                <c:pt idx="153">
                  <c:v>257.90859999999992</c:v>
                </c:pt>
                <c:pt idx="154">
                  <c:v>259.30544999999995</c:v>
                </c:pt>
                <c:pt idx="155">
                  <c:v>260.70229999999992</c:v>
                </c:pt>
                <c:pt idx="156">
                  <c:v>262.0991499999999</c:v>
                </c:pt>
                <c:pt idx="157">
                  <c:v>263.49599999999992</c:v>
                </c:pt>
                <c:pt idx="158">
                  <c:v>264.8928499999999</c:v>
                </c:pt>
                <c:pt idx="159">
                  <c:v>265.51587999999998</c:v>
                </c:pt>
                <c:pt idx="160">
                  <c:v>266.07461999999998</c:v>
                </c:pt>
                <c:pt idx="161">
                  <c:v>266.63335999999998</c:v>
                </c:pt>
                <c:pt idx="162">
                  <c:v>267.19209999999998</c:v>
                </c:pt>
                <c:pt idx="163">
                  <c:v>267.75083999999998</c:v>
                </c:pt>
                <c:pt idx="164">
                  <c:v>268.30957999999998</c:v>
                </c:pt>
                <c:pt idx="165">
                  <c:v>268.86831999999998</c:v>
                </c:pt>
                <c:pt idx="166">
                  <c:v>269.42705999999998</c:v>
                </c:pt>
                <c:pt idx="167">
                  <c:v>269.98579999999998</c:v>
                </c:pt>
                <c:pt idx="168">
                  <c:v>270.54453999999998</c:v>
                </c:pt>
                <c:pt idx="169">
                  <c:v>271.10327999999998</c:v>
                </c:pt>
                <c:pt idx="170">
                  <c:v>271.66201999999998</c:v>
                </c:pt>
                <c:pt idx="171">
                  <c:v>272.22075999999998</c:v>
                </c:pt>
                <c:pt idx="172">
                  <c:v>272.77949999999998</c:v>
                </c:pt>
                <c:pt idx="173">
                  <c:v>273.33823999999998</c:v>
                </c:pt>
                <c:pt idx="174">
                  <c:v>273.89697999999999</c:v>
                </c:pt>
                <c:pt idx="175">
                  <c:v>274.45571999999999</c:v>
                </c:pt>
                <c:pt idx="176">
                  <c:v>274.99277000000001</c:v>
                </c:pt>
                <c:pt idx="177">
                  <c:v>274.71340000000004</c:v>
                </c:pt>
                <c:pt idx="178">
                  <c:v>274.43403000000001</c:v>
                </c:pt>
                <c:pt idx="179">
                  <c:v>274.15466000000004</c:v>
                </c:pt>
                <c:pt idx="180">
                  <c:v>273.87529000000001</c:v>
                </c:pt>
                <c:pt idx="181">
                  <c:v>273.59592000000004</c:v>
                </c:pt>
                <c:pt idx="182">
                  <c:v>273.31655000000001</c:v>
                </c:pt>
                <c:pt idx="183">
                  <c:v>273.03718000000003</c:v>
                </c:pt>
                <c:pt idx="184">
                  <c:v>272.75781000000001</c:v>
                </c:pt>
                <c:pt idx="185">
                  <c:v>272.47844000000003</c:v>
                </c:pt>
                <c:pt idx="186">
                  <c:v>272.19907000000001</c:v>
                </c:pt>
                <c:pt idx="187">
                  <c:v>271.91970000000003</c:v>
                </c:pt>
                <c:pt idx="188">
                  <c:v>271.64033000000001</c:v>
                </c:pt>
                <c:pt idx="189">
                  <c:v>271.36096000000003</c:v>
                </c:pt>
                <c:pt idx="190">
                  <c:v>271.08159000000001</c:v>
                </c:pt>
                <c:pt idx="191">
                  <c:v>270.80222000000003</c:v>
                </c:pt>
                <c:pt idx="192">
                  <c:v>270.52285000000001</c:v>
                </c:pt>
                <c:pt idx="193">
                  <c:v>270.24348000000003</c:v>
                </c:pt>
                <c:pt idx="194">
                  <c:v>269.89233000000007</c:v>
                </c:pt>
                <c:pt idx="195">
                  <c:v>269.05422000000004</c:v>
                </c:pt>
                <c:pt idx="196">
                  <c:v>268.21611000000007</c:v>
                </c:pt>
                <c:pt idx="197">
                  <c:v>267.37800000000004</c:v>
                </c:pt>
                <c:pt idx="198">
                  <c:v>266.53989000000001</c:v>
                </c:pt>
                <c:pt idx="199">
                  <c:v>265.70178000000004</c:v>
                </c:pt>
                <c:pt idx="200">
                  <c:v>264.86367000000007</c:v>
                </c:pt>
                <c:pt idx="201">
                  <c:v>264.02556000000004</c:v>
                </c:pt>
                <c:pt idx="202">
                  <c:v>263.18745000000007</c:v>
                </c:pt>
                <c:pt idx="203">
                  <c:v>262.34934000000004</c:v>
                </c:pt>
                <c:pt idx="204">
                  <c:v>261.51123000000007</c:v>
                </c:pt>
                <c:pt idx="205">
                  <c:v>260.67312000000004</c:v>
                </c:pt>
                <c:pt idx="206">
                  <c:v>259.83501000000007</c:v>
                </c:pt>
                <c:pt idx="207">
                  <c:v>258.9969000000001</c:v>
                </c:pt>
                <c:pt idx="208">
                  <c:v>258.15879000000007</c:v>
                </c:pt>
                <c:pt idx="209">
                  <c:v>257.32068000000004</c:v>
                </c:pt>
                <c:pt idx="210">
                  <c:v>256.48257000000007</c:v>
                </c:pt>
                <c:pt idx="211">
                  <c:v>255.64446000000007</c:v>
                </c:pt>
                <c:pt idx="212">
                  <c:v>251.70795000000098</c:v>
                </c:pt>
                <c:pt idx="213">
                  <c:v>237.46008000000103</c:v>
                </c:pt>
                <c:pt idx="214">
                  <c:v>223.21221000000108</c:v>
                </c:pt>
                <c:pt idx="215">
                  <c:v>208.96434000000113</c:v>
                </c:pt>
                <c:pt idx="216">
                  <c:v>194.71647000000118</c:v>
                </c:pt>
                <c:pt idx="217">
                  <c:v>180.46860000000123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50C-4E62-A595-B1510FB40913}"/>
            </c:ext>
          </c:extLst>
        </c:ser>
        <c:ser>
          <c:idx val="7"/>
          <c:order val="2"/>
          <c:tx>
            <c:strRef>
              <c:f>Data!$G$227</c:f>
              <c:strCache>
                <c:ptCount val="1"/>
                <c:pt idx="0">
                  <c:v>-470</c:v>
                </c:pt>
              </c:strCache>
            </c:strRef>
          </c:tx>
          <c:marker>
            <c:symbol val="none"/>
          </c:marker>
          <c:x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xVal>
          <c:yVal>
            <c:numRef>
              <c:f>Data!$G$8:$G$227</c:f>
              <c:numCache>
                <c:formatCode>0</c:formatCode>
                <c:ptCount val="220"/>
                <c:pt idx="0">
                  <c:v>4.8849398488848426</c:v>
                </c:pt>
                <c:pt idx="1">
                  <c:v>10.408174791078743</c:v>
                </c:pt>
                <c:pt idx="2">
                  <c:v>14.653759919890758</c:v>
                </c:pt>
                <c:pt idx="3">
                  <c:v>19.537110328629947</c:v>
                </c:pt>
                <c:pt idx="4">
                  <c:v>26.631861110605367</c:v>
                </c:pt>
                <c:pt idx="5">
                  <c:v>33.955319359126079</c:v>
                </c:pt>
                <c:pt idx="6">
                  <c:v>41.27718816750113</c:v>
                </c:pt>
                <c:pt idx="7">
                  <c:v>48.597202629039593</c:v>
                </c:pt>
                <c:pt idx="8">
                  <c:v>55.915097837050503</c:v>
                </c:pt>
                <c:pt idx="9">
                  <c:v>63.230608884842958</c:v>
                </c:pt>
                <c:pt idx="10">
                  <c:v>70.543470865725965</c:v>
                </c:pt>
                <c:pt idx="11">
                  <c:v>77.85341887300865</c:v>
                </c:pt>
                <c:pt idx="12">
                  <c:v>86.036385999999979</c:v>
                </c:pt>
                <c:pt idx="13">
                  <c:v>94.560957340009082</c:v>
                </c:pt>
                <c:pt idx="14">
                  <c:v>103.081819986345</c:v>
                </c:pt>
                <c:pt idx="15">
                  <c:v>111.59870903231678</c:v>
                </c:pt>
                <c:pt idx="16">
                  <c:v>119.1979411712335</c:v>
                </c:pt>
                <c:pt idx="17">
                  <c:v>126.24059309640415</c:v>
                </c:pt>
                <c:pt idx="18">
                  <c:v>133.27847670113789</c:v>
                </c:pt>
                <c:pt idx="19">
                  <c:v>140.31132707874374</c:v>
                </c:pt>
                <c:pt idx="20">
                  <c:v>147.59734572253069</c:v>
                </c:pt>
                <c:pt idx="21">
                  <c:v>155.10783332580786</c:v>
                </c:pt>
                <c:pt idx="22">
                  <c:v>162.61249298188437</c:v>
                </c:pt>
                <c:pt idx="23">
                  <c:v>170.11105978406917</c:v>
                </c:pt>
                <c:pt idx="24">
                  <c:v>178.02818882567132</c:v>
                </c:pt>
                <c:pt idx="25">
                  <c:v>186.49077199999994</c:v>
                </c:pt>
                <c:pt idx="26">
                  <c:v>194.94646760036412</c:v>
                </c:pt>
                <c:pt idx="27">
                  <c:v>203.3950107200728</c:v>
                </c:pt>
                <c:pt idx="28">
                  <c:v>211.42000245243511</c:v>
                </c:pt>
                <c:pt idx="29">
                  <c:v>218.63219989076009</c:v>
                </c:pt>
                <c:pt idx="30">
                  <c:v>225.83645012835683</c:v>
                </c:pt>
                <c:pt idx="31">
                  <c:v>233.03248825853433</c:v>
                </c:pt>
                <c:pt idx="32">
                  <c:v>239.9189313746017</c:v>
                </c:pt>
                <c:pt idx="33">
                  <c:v>245.87650456986799</c:v>
                </c:pt>
                <c:pt idx="34">
                  <c:v>251.82507093764218</c:v>
                </c:pt>
                <c:pt idx="35">
                  <c:v>257.76436557123344</c:v>
                </c:pt>
                <c:pt idx="36">
                  <c:v>263.13581756395087</c:v>
                </c:pt>
                <c:pt idx="37">
                  <c:v>265.39203600910326</c:v>
                </c:pt>
                <c:pt idx="38">
                  <c:v>267.63818800000001</c:v>
                </c:pt>
                <c:pt idx="39">
                  <c:v>269.87400862994991</c:v>
                </c:pt>
                <c:pt idx="40">
                  <c:v>271.88597499226222</c:v>
                </c:pt>
                <c:pt idx="41">
                  <c:v>270.43660018024582</c:v>
                </c:pt>
                <c:pt idx="42">
                  <c:v>268.97609928720982</c:v>
                </c:pt>
                <c:pt idx="43">
                  <c:v>267.50420740646337</c:v>
                </c:pt>
                <c:pt idx="44">
                  <c:v>266.02065963131543</c:v>
                </c:pt>
                <c:pt idx="45">
                  <c:v>262.1705590550751</c:v>
                </c:pt>
                <c:pt idx="46">
                  <c:v>258.22041277105149</c:v>
                </c:pt>
                <c:pt idx="47">
                  <c:v>254.25781587255349</c:v>
                </c:pt>
                <c:pt idx="48">
                  <c:v>250.28250345289032</c:v>
                </c:pt>
                <c:pt idx="49">
                  <c:v>196.27512260537094</c:v>
                </c:pt>
                <c:pt idx="50">
                  <c:v>200.49105342330449</c:v>
                </c:pt>
                <c:pt idx="51">
                  <c:v>204.56469199999998</c:v>
                </c:pt>
                <c:pt idx="52">
                  <c:v>208.10280442876649</c:v>
                </c:pt>
                <c:pt idx="53">
                  <c:v>211.62687680291305</c:v>
                </c:pt>
                <c:pt idx="54">
                  <c:v>215.13664421574873</c:v>
                </c:pt>
                <c:pt idx="55">
                  <c:v>218.6318417605826</c:v>
                </c:pt>
                <c:pt idx="56">
                  <c:v>222.11220453072369</c:v>
                </c:pt>
                <c:pt idx="57">
                  <c:v>225.57746761948107</c:v>
                </c:pt>
                <c:pt idx="58">
                  <c:v>229.02736612016383</c:v>
                </c:pt>
                <c:pt idx="59">
                  <c:v>232.12858912608101</c:v>
                </c:pt>
                <c:pt idx="60">
                  <c:v>234.89643073054162</c:v>
                </c:pt>
                <c:pt idx="61">
                  <c:v>237.64811302685476</c:v>
                </c:pt>
                <c:pt idx="62">
                  <c:v>240.3833711083295</c:v>
                </c:pt>
                <c:pt idx="63">
                  <c:v>243.1019400682749</c:v>
                </c:pt>
                <c:pt idx="64">
                  <c:v>245.80355499999996</c:v>
                </c:pt>
                <c:pt idx="65">
                  <c:v>248.48795099681382</c:v>
                </c:pt>
                <c:pt idx="66">
                  <c:v>251.15486315202548</c:v>
                </c:pt>
                <c:pt idx="67">
                  <c:v>252.192096558944</c:v>
                </c:pt>
                <c:pt idx="68">
                  <c:v>252.87164731087844</c:v>
                </c:pt>
                <c:pt idx="69">
                  <c:v>253.53291950113794</c:v>
                </c:pt>
                <c:pt idx="70">
                  <c:v>254.17564822303143</c:v>
                </c:pt>
                <c:pt idx="71">
                  <c:v>254.799568569868</c:v>
                </c:pt>
                <c:pt idx="72">
                  <c:v>255.40441563495676</c:v>
                </c:pt>
                <c:pt idx="73">
                  <c:v>255.98992451160672</c:v>
                </c:pt>
                <c:pt idx="74">
                  <c:v>256.28270729312698</c:v>
                </c:pt>
                <c:pt idx="75">
                  <c:v>254.87714607282658</c:v>
                </c:pt>
                <c:pt idx="76">
                  <c:v>253.45145194401456</c:v>
                </c:pt>
                <c:pt idx="77">
                  <c:v>252.00536</c:v>
                </c:pt>
                <c:pt idx="78">
                  <c:v>250.53860533409195</c:v>
                </c:pt>
                <c:pt idx="79">
                  <c:v>249.05092303959947</c:v>
                </c:pt>
                <c:pt idx="80">
                  <c:v>247.54204820983159</c:v>
                </c:pt>
                <c:pt idx="81">
                  <c:v>246.01171593809741</c:v>
                </c:pt>
                <c:pt idx="82">
                  <c:v>243.86905131770595</c:v>
                </c:pt>
                <c:pt idx="83">
                  <c:v>240.99394344196631</c:v>
                </c:pt>
                <c:pt idx="84">
                  <c:v>238.09658340418753</c:v>
                </c:pt>
                <c:pt idx="85">
                  <c:v>235.17670629767869</c:v>
                </c:pt>
                <c:pt idx="86">
                  <c:v>232.2340472157488</c:v>
                </c:pt>
                <c:pt idx="87">
                  <c:v>229.26834125170686</c:v>
                </c:pt>
                <c:pt idx="88">
                  <c:v>226.27932349886208</c:v>
                </c:pt>
                <c:pt idx="89">
                  <c:v>223.26672905052345</c:v>
                </c:pt>
                <c:pt idx="90">
                  <c:v>196.25098100000039</c:v>
                </c:pt>
                <c:pt idx="91">
                  <c:v>190.71245644060079</c:v>
                </c:pt>
                <c:pt idx="92">
                  <c:v>191.97374146563493</c:v>
                </c:pt>
                <c:pt idx="93">
                  <c:v>193.21039016841146</c:v>
                </c:pt>
                <c:pt idx="94">
                  <c:v>194.42213764223939</c:v>
                </c:pt>
                <c:pt idx="95">
                  <c:v>195.60871898042782</c:v>
                </c:pt>
                <c:pt idx="96">
                  <c:v>196.76986927628582</c:v>
                </c:pt>
                <c:pt idx="97">
                  <c:v>197.90532362312243</c:v>
                </c:pt>
                <c:pt idx="98">
                  <c:v>198.70571711424671</c:v>
                </c:pt>
                <c:pt idx="99">
                  <c:v>199.38988484296766</c:v>
                </c:pt>
                <c:pt idx="100">
                  <c:v>200.04756190259445</c:v>
                </c:pt>
                <c:pt idx="101">
                  <c:v>200.67848338643603</c:v>
                </c:pt>
                <c:pt idx="102">
                  <c:v>201.28238438780153</c:v>
                </c:pt>
                <c:pt idx="103">
                  <c:v>201.85899999999998</c:v>
                </c:pt>
                <c:pt idx="104">
                  <c:v>202.40806531634047</c:v>
                </c:pt>
                <c:pt idx="105">
                  <c:v>202.92931543013196</c:v>
                </c:pt>
                <c:pt idx="106">
                  <c:v>203.42248543468367</c:v>
                </c:pt>
                <c:pt idx="107">
                  <c:v>203.88731042330448</c:v>
                </c:pt>
                <c:pt idx="108">
                  <c:v>204.32352548930356</c:v>
                </c:pt>
                <c:pt idx="109">
                  <c:v>204.73086572598996</c:v>
                </c:pt>
                <c:pt idx="110">
                  <c:v>204.81416622667274</c:v>
                </c:pt>
                <c:pt idx="111">
                  <c:v>203.96566208466089</c:v>
                </c:pt>
                <c:pt idx="112">
                  <c:v>203.08748839326353</c:v>
                </c:pt>
                <c:pt idx="113">
                  <c:v>202.17938024578973</c:v>
                </c:pt>
                <c:pt idx="114">
                  <c:v>201.24107273554844</c:v>
                </c:pt>
                <c:pt idx="115">
                  <c:v>200.27230095584883</c:v>
                </c:pt>
                <c:pt idx="116">
                  <c:v>199.27279999999996</c:v>
                </c:pt>
                <c:pt idx="117">
                  <c:v>198.24230496131088</c:v>
                </c:pt>
                <c:pt idx="118">
                  <c:v>197.18055093309059</c:v>
                </c:pt>
                <c:pt idx="119">
                  <c:v>196.08727300864814</c:v>
                </c:pt>
                <c:pt idx="120">
                  <c:v>194.96220628129265</c:v>
                </c:pt>
                <c:pt idx="121">
                  <c:v>193.80508584433315</c:v>
                </c:pt>
                <c:pt idx="122">
                  <c:v>192.61564679107875</c:v>
                </c:pt>
                <c:pt idx="123">
                  <c:v>190.53382421483838</c:v>
                </c:pt>
                <c:pt idx="124">
                  <c:v>188.08165320892127</c:v>
                </c:pt>
                <c:pt idx="125">
                  <c:v>185.59636886663634</c:v>
                </c:pt>
                <c:pt idx="126">
                  <c:v>183.07770628129268</c:v>
                </c:pt>
                <c:pt idx="127">
                  <c:v>180.52540054619936</c:v>
                </c:pt>
                <c:pt idx="128">
                  <c:v>177.93918675466543</c:v>
                </c:pt>
                <c:pt idx="129">
                  <c:v>175.31880000000001</c:v>
                </c:pt>
                <c:pt idx="130">
                  <c:v>172.66397537551205</c:v>
                </c:pt>
                <c:pt idx="131">
                  <c:v>169.97444797451072</c:v>
                </c:pt>
                <c:pt idx="132">
                  <c:v>167.249952890305</c:v>
                </c:pt>
                <c:pt idx="133">
                  <c:v>164.49022521620395</c:v>
                </c:pt>
                <c:pt idx="134">
                  <c:v>161.69500004551659</c:v>
                </c:pt>
                <c:pt idx="135">
                  <c:v>158.71241247155211</c:v>
                </c:pt>
                <c:pt idx="136">
                  <c:v>155.04719758761951</c:v>
                </c:pt>
                <c:pt idx="137">
                  <c:v>151.34569048702775</c:v>
                </c:pt>
                <c:pt idx="138">
                  <c:v>147.60762626308605</c:v>
                </c:pt>
                <c:pt idx="139">
                  <c:v>143.83274000910336</c:v>
                </c:pt>
                <c:pt idx="140">
                  <c:v>140.02076681838878</c:v>
                </c:pt>
                <c:pt idx="141">
                  <c:v>136.1714417842513</c:v>
                </c:pt>
                <c:pt idx="142">
                  <c:v>132.28449999999998</c:v>
                </c:pt>
                <c:pt idx="143">
                  <c:v>128.35967655894402</c:v>
                </c:pt>
                <c:pt idx="144">
                  <c:v>124.39670655439238</c:v>
                </c:pt>
                <c:pt idx="145">
                  <c:v>120.39532507965407</c:v>
                </c:pt>
                <c:pt idx="146">
                  <c:v>116.35526722803826</c:v>
                </c:pt>
                <c:pt idx="147">
                  <c:v>112.27626809285391</c:v>
                </c:pt>
                <c:pt idx="148">
                  <c:v>104.87471276741005</c:v>
                </c:pt>
                <c:pt idx="149">
                  <c:v>103.31118634501593</c:v>
                </c:pt>
                <c:pt idx="150">
                  <c:v>101.70792391898033</c:v>
                </c:pt>
                <c:pt idx="151">
                  <c:v>100.06466058261259</c:v>
                </c:pt>
                <c:pt idx="152">
                  <c:v>98.381131429221597</c:v>
                </c:pt>
                <c:pt idx="153">
                  <c:v>96.657071552116435</c:v>
                </c:pt>
                <c:pt idx="154">
                  <c:v>94.892216044606243</c:v>
                </c:pt>
                <c:pt idx="155">
                  <c:v>93.086299999999937</c:v>
                </c:pt>
                <c:pt idx="156">
                  <c:v>91.239058511606657</c:v>
                </c:pt>
                <c:pt idx="157">
                  <c:v>89.350226672735488</c:v>
                </c:pt>
                <c:pt idx="158">
                  <c:v>87.419539576695342</c:v>
                </c:pt>
                <c:pt idx="159">
                  <c:v>84.672912316795589</c:v>
                </c:pt>
                <c:pt idx="160">
                  <c:v>81.819609986344972</c:v>
                </c:pt>
                <c:pt idx="161">
                  <c:v>78.923657678652688</c:v>
                </c:pt>
                <c:pt idx="162">
                  <c:v>75.984790487027738</c:v>
                </c:pt>
                <c:pt idx="163">
                  <c:v>73.002743504779232</c:v>
                </c:pt>
                <c:pt idx="164">
                  <c:v>69.977251825216229</c:v>
                </c:pt>
                <c:pt idx="165">
                  <c:v>66.908050541647725</c:v>
                </c:pt>
                <c:pt idx="166">
                  <c:v>63.794874747382721</c:v>
                </c:pt>
                <c:pt idx="167">
                  <c:v>60.6374595357305</c:v>
                </c:pt>
                <c:pt idx="168">
                  <c:v>57.435539999999946</c:v>
                </c:pt>
                <c:pt idx="169">
                  <c:v>54.188851233500174</c:v>
                </c:pt>
                <c:pt idx="170">
                  <c:v>50.897128329540294</c:v>
                </c:pt>
                <c:pt idx="171">
                  <c:v>47.560106381429222</c:v>
                </c:pt>
                <c:pt idx="172">
                  <c:v>44.177520482476126</c:v>
                </c:pt>
                <c:pt idx="173">
                  <c:v>40.749105725990063</c:v>
                </c:pt>
                <c:pt idx="174">
                  <c:v>37.274597205279889</c:v>
                </c:pt>
                <c:pt idx="175">
                  <c:v>33.753730013654888</c:v>
                </c:pt>
                <c:pt idx="176">
                  <c:v>30.164549244424194</c:v>
                </c:pt>
                <c:pt idx="177">
                  <c:v>25.712059990896677</c:v>
                </c:pt>
                <c:pt idx="178">
                  <c:v>21.212417346381471</c:v>
                </c:pt>
                <c:pt idx="179">
                  <c:v>16.665356404187605</c:v>
                </c:pt>
                <c:pt idx="180">
                  <c:v>12.070612257624077</c:v>
                </c:pt>
                <c:pt idx="181">
                  <c:v>7.4279200000000856</c:v>
                </c:pt>
                <c:pt idx="182">
                  <c:v>2.7370147246244301</c:v>
                </c:pt>
                <c:pt idx="183">
                  <c:v>-2.0023684751934638</c:v>
                </c:pt>
                <c:pt idx="184">
                  <c:v>-6.7904945061447393</c:v>
                </c:pt>
                <c:pt idx="185">
                  <c:v>-11.627628274920369</c:v>
                </c:pt>
                <c:pt idx="186">
                  <c:v>-16.514034688211211</c:v>
                </c:pt>
                <c:pt idx="187">
                  <c:v>-21.449978652708182</c:v>
                </c:pt>
                <c:pt idx="188">
                  <c:v>-26.435725075102425</c:v>
                </c:pt>
                <c:pt idx="189">
                  <c:v>-31.471538862084572</c:v>
                </c:pt>
                <c:pt idx="190">
                  <c:v>-36.557684920345991</c:v>
                </c:pt>
                <c:pt idx="191">
                  <c:v>-41.694428156577203</c:v>
                </c:pt>
                <c:pt idx="192">
                  <c:v>-46.882033477469292</c:v>
                </c:pt>
                <c:pt idx="193">
                  <c:v>-52.120765789713232</c:v>
                </c:pt>
                <c:pt idx="194">
                  <c:v>-57.482669999999928</c:v>
                </c:pt>
                <c:pt idx="195">
                  <c:v>-63.383191015020429</c:v>
                </c:pt>
                <c:pt idx="196">
                  <c:v>-69.335633741465529</c:v>
                </c:pt>
                <c:pt idx="197">
                  <c:v>-75.340263086026312</c:v>
                </c:pt>
                <c:pt idx="198">
                  <c:v>-81.397343955393637</c:v>
                </c:pt>
                <c:pt idx="199">
                  <c:v>-87.507141256258535</c:v>
                </c:pt>
                <c:pt idx="200">
                  <c:v>-93.669919895311807</c:v>
                </c:pt>
                <c:pt idx="201">
                  <c:v>-99.885944779244369</c:v>
                </c:pt>
                <c:pt idx="202">
                  <c:v>-106.15548081474736</c:v>
                </c:pt>
                <c:pt idx="203">
                  <c:v>-112.47879290851159</c:v>
                </c:pt>
                <c:pt idx="204">
                  <c:v>-118.85614596722797</c:v>
                </c:pt>
                <c:pt idx="205">
                  <c:v>-125.28780489758753</c:v>
                </c:pt>
                <c:pt idx="206">
                  <c:v>-131.77403460628108</c:v>
                </c:pt>
                <c:pt idx="207">
                  <c:v>-138.31509999999997</c:v>
                </c:pt>
                <c:pt idx="208">
                  <c:v>-144.91126598543468</c:v>
                </c:pt>
                <c:pt idx="209">
                  <c:v>-151.56279746927623</c:v>
                </c:pt>
                <c:pt idx="210">
                  <c:v>-158.26995935821566</c:v>
                </c:pt>
                <c:pt idx="211">
                  <c:v>-165.03301655894396</c:v>
                </c:pt>
                <c:pt idx="212">
                  <c:v>-174.95063397815105</c:v>
                </c:pt>
                <c:pt idx="213">
                  <c:v>-195.23603652252962</c:v>
                </c:pt>
                <c:pt idx="214">
                  <c:v>-215.57812909876995</c:v>
                </c:pt>
                <c:pt idx="215">
                  <c:v>-235.9771766135629</c:v>
                </c:pt>
                <c:pt idx="216">
                  <c:v>-256.4334439735992</c:v>
                </c:pt>
                <c:pt idx="217">
                  <c:v>-276.94719608557011</c:v>
                </c:pt>
                <c:pt idx="218">
                  <c:v>-463.73942785616748</c:v>
                </c:pt>
                <c:pt idx="219">
                  <c:v>-470.12107419208013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50C-4E62-A595-B1510FB40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16128"/>
        <c:axId val="49816704"/>
      </c:scatterChart>
      <c:valAx>
        <c:axId val="49816128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816704"/>
        <c:crosses val="autoZero"/>
        <c:crossBetween val="midCat"/>
      </c:valAx>
      <c:valAx>
        <c:axId val="49816704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816128"/>
        <c:crosses val="autoZero"/>
        <c:crossBetween val="midCat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mph from</a:t>
            </a:r>
            <a:r>
              <a:rPr lang="en-US" baseline="0"/>
              <a:t> e</a:t>
            </a:r>
            <a:r>
              <a:rPr lang="en-US"/>
              <a:t>lapsed time [s] </a:t>
            </a:r>
          </a:p>
        </c:rich>
      </c:tx>
      <c:layout>
        <c:manualLayout>
          <c:xMode val="edge"/>
          <c:yMode val="edge"/>
          <c:x val="0.21647922134733158"/>
          <c:y val="4.62962962962962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Elapsed [s]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Data!$H$8:$H$227</c:f>
              <c:numCache>
                <c:formatCode>0.000000</c:formatCode>
                <c:ptCount val="220"/>
                <c:pt idx="0">
                  <c:v>8.4575910905836896E-2</c:v>
                </c:pt>
                <c:pt idx="1">
                  <c:v>0.16396509214706326</c:v>
                </c:pt>
                <c:pt idx="2">
                  <c:v>0.24854711881426489</c:v>
                </c:pt>
                <c:pt idx="3">
                  <c:v>0.33313449749825047</c:v>
                </c:pt>
                <c:pt idx="4">
                  <c:v>0.41070103250753909</c:v>
                </c:pt>
                <c:pt idx="5">
                  <c:v>0.48370548280942377</c:v>
                </c:pt>
                <c:pt idx="6">
                  <c:v>0.55376930717512007</c:v>
                </c:pt>
                <c:pt idx="7">
                  <c:v>0.62178116219375068</c:v>
                </c:pt>
                <c:pt idx="8">
                  <c:v>0.68828080684774018</c:v>
                </c:pt>
                <c:pt idx="9">
                  <c:v>0.75362071812268794</c:v>
                </c:pt>
                <c:pt idx="10">
                  <c:v>0.81804383986681906</c:v>
                </c:pt>
                <c:pt idx="11">
                  <c:v>0.8817247792660613</c:v>
                </c:pt>
                <c:pt idx="12">
                  <c:v>0.94415100770754345</c:v>
                </c:pt>
                <c:pt idx="13">
                  <c:v>1.0053186977020263</c:v>
                </c:pt>
                <c:pt idx="14">
                  <c:v>1.0654381597217673</c:v>
                </c:pt>
                <c:pt idx="15">
                  <c:v>1.1246715671361871</c:v>
                </c:pt>
                <c:pt idx="16">
                  <c:v>1.18359473281725</c:v>
                </c:pt>
                <c:pt idx="17">
                  <c:v>1.2425034252711487</c:v>
                </c:pt>
                <c:pt idx="18">
                  <c:v>1.3014012811414239</c:v>
                </c:pt>
                <c:pt idx="19">
                  <c:v>1.3602914999200966</c:v>
                </c:pt>
                <c:pt idx="20">
                  <c:v>1.4190738102913352</c:v>
                </c:pt>
                <c:pt idx="21">
                  <c:v>1.4776734375879155</c:v>
                </c:pt>
                <c:pt idx="22">
                  <c:v>1.5361093503942624</c:v>
                </c:pt>
                <c:pt idx="23">
                  <c:v>1.5943980807750979</c:v>
                </c:pt>
                <c:pt idx="24">
                  <c:v>1.6524153307629943</c:v>
                </c:pt>
                <c:pt idx="25">
                  <c:v>1.7100152541170093</c:v>
                </c:pt>
                <c:pt idx="26">
                  <c:v>1.7672361032464134</c:v>
                </c:pt>
                <c:pt idx="27">
                  <c:v>1.8241113953558712</c:v>
                </c:pt>
                <c:pt idx="28">
                  <c:v>1.88078199769609</c:v>
                </c:pt>
                <c:pt idx="29">
                  <c:v>1.9374728562676207</c:v>
                </c:pt>
                <c:pt idx="30">
                  <c:v>1.9941846729533241</c:v>
                </c:pt>
                <c:pt idx="31">
                  <c:v>2.0509181511771906</c:v>
                </c:pt>
                <c:pt idx="32">
                  <c:v>2.1077452292130672</c:v>
                </c:pt>
                <c:pt idx="33">
                  <c:v>2.1648756984196389</c:v>
                </c:pt>
                <c:pt idx="34">
                  <c:v>2.2222972579829783</c:v>
                </c:pt>
                <c:pt idx="35">
                  <c:v>2.2799985485196541</c:v>
                </c:pt>
                <c:pt idx="36">
                  <c:v>2.3380920643579231</c:v>
                </c:pt>
                <c:pt idx="37">
                  <c:v>2.3972484477174016</c:v>
                </c:pt>
                <c:pt idx="38">
                  <c:v>2.4574520434021352</c:v>
                </c:pt>
                <c:pt idx="39">
                  <c:v>2.5186877644020278</c:v>
                </c:pt>
                <c:pt idx="40">
                  <c:v>2.5809899031405488</c:v>
                </c:pt>
                <c:pt idx="41">
                  <c:v>2.6451536515418392</c:v>
                </c:pt>
                <c:pt idx="42">
                  <c:v>2.7112018032437324</c:v>
                </c:pt>
                <c:pt idx="43">
                  <c:v>2.7791578276501947</c:v>
                </c:pt>
                <c:pt idx="44">
                  <c:v>2.8490458984133875</c:v>
                </c:pt>
                <c:pt idx="45">
                  <c:v>2.9215361848541002</c:v>
                </c:pt>
                <c:pt idx="46">
                  <c:v>2.9967353798026446</c:v>
                </c:pt>
                <c:pt idx="47">
                  <c:v>3.0747314694372849</c:v>
                </c:pt>
                <c:pt idx="48">
                  <c:v>3.155617122070824</c:v>
                </c:pt>
                <c:pt idx="49">
                  <c:v>3.2608643464657185</c:v>
                </c:pt>
                <c:pt idx="50">
                  <c:v>3.3659591112926321</c:v>
                </c:pt>
                <c:pt idx="51">
                  <c:v>3.4709806970649324</c:v>
                </c:pt>
                <c:pt idx="52">
                  <c:v>3.5762020401621957</c:v>
                </c:pt>
                <c:pt idx="53">
                  <c:v>3.6816234552432232</c:v>
                </c:pt>
                <c:pt idx="54">
                  <c:v>3.7872454107311659</c:v>
                </c:pt>
                <c:pt idx="55">
                  <c:v>3.893068520074757</c:v>
                </c:pt>
                <c:pt idx="56">
                  <c:v>3.999093533800659</c:v>
                </c:pt>
                <c:pt idx="57">
                  <c:v>4.1053213322788382</c:v>
                </c:pt>
                <c:pt idx="58">
                  <c:v>4.2117529191318726</c:v>
                </c:pt>
                <c:pt idx="59">
                  <c:v>4.3185424117131381</c:v>
                </c:pt>
                <c:pt idx="60">
                  <c:v>4.4258324305756611</c:v>
                </c:pt>
                <c:pt idx="61">
                  <c:v>4.5336186460646273</c:v>
                </c:pt>
                <c:pt idx="62">
                  <c:v>4.6418970966025741</c:v>
                </c:pt>
                <c:pt idx="63">
                  <c:v>4.7506641726230781</c:v>
                </c:pt>
                <c:pt idx="64">
                  <c:v>4.8599166015945698</c:v>
                </c:pt>
                <c:pt idx="65">
                  <c:v>4.9696514340547839</c:v>
                </c:pt>
                <c:pt idx="66">
                  <c:v>5.0798660305832284</c:v>
                </c:pt>
                <c:pt idx="67">
                  <c:v>5.1912655570919046</c:v>
                </c:pt>
                <c:pt idx="68">
                  <c:v>5.3039995416508363</c:v>
                </c:pt>
                <c:pt idx="69">
                  <c:v>5.4180690545081056</c:v>
                </c:pt>
                <c:pt idx="70">
                  <c:v>5.5334755659630366</c:v>
                </c:pt>
                <c:pt idx="71">
                  <c:v>5.650220948471401</c:v>
                </c:pt>
                <c:pt idx="72">
                  <c:v>5.7683074790355446</c:v>
                </c:pt>
                <c:pt idx="73">
                  <c:v>5.8877378418862065</c:v>
                </c:pt>
                <c:pt idx="74">
                  <c:v>6.0086438450077262</c:v>
                </c:pt>
                <c:pt idx="75">
                  <c:v>6.1318375739442637</c:v>
                </c:pt>
                <c:pt idx="76">
                  <c:v>6.2573543703123535</c:v>
                </c:pt>
                <c:pt idx="77">
                  <c:v>6.3852308667499429</c:v>
                </c:pt>
                <c:pt idx="78">
                  <c:v>6.5155050443131524</c:v>
                </c:pt>
                <c:pt idx="79">
                  <c:v>6.6482162930480841</c:v>
                </c:pt>
                <c:pt idx="80">
                  <c:v>6.7834054759550844</c:v>
                </c:pt>
                <c:pt idx="81">
                  <c:v>6.9211149965804211</c:v>
                </c:pt>
                <c:pt idx="82">
                  <c:v>7.0617285903193734</c:v>
                </c:pt>
                <c:pt idx="83">
                  <c:v>7.2057340846038738</c:v>
                </c:pt>
                <c:pt idx="84">
                  <c:v>7.3532271719899933</c:v>
                </c:pt>
                <c:pt idx="85">
                  <c:v>7.504308241961426</c:v>
                </c:pt>
                <c:pt idx="86">
                  <c:v>7.6590826907908767</c:v>
                </c:pt>
                <c:pt idx="87">
                  <c:v>7.8176612572697719</c:v>
                </c:pt>
                <c:pt idx="88">
                  <c:v>7.980160386945288</c:v>
                </c:pt>
                <c:pt idx="89">
                  <c:v>8.1467026278232595</c:v>
                </c:pt>
                <c:pt idx="90">
                  <c:v>8.3382761395348179</c:v>
                </c:pt>
                <c:pt idx="91">
                  <c:v>8.5375795230360794</c:v>
                </c:pt>
                <c:pt idx="92">
                  <c:v>8.7377255731601604</c:v>
                </c:pt>
                <c:pt idx="93">
                  <c:v>8.9387289161246688</c:v>
                </c:pt>
                <c:pt idx="94">
                  <c:v>9.1406045000100313</c:v>
                </c:pt>
                <c:pt idx="95">
                  <c:v>9.3433676028049319</c:v>
                </c:pt>
                <c:pt idx="96">
                  <c:v>9.5470338408272593</c:v>
                </c:pt>
                <c:pt idx="97">
                  <c:v>9.7516191775319463</c:v>
                </c:pt>
                <c:pt idx="98">
                  <c:v>9.9574596339643584</c:v>
                </c:pt>
                <c:pt idx="99">
                  <c:v>10.164665850952266</c:v>
                </c:pt>
                <c:pt idx="100">
                  <c:v>10.373256106112303</c:v>
                </c:pt>
                <c:pt idx="101">
                  <c:v>10.583249322663056</c:v>
                </c:pt>
                <c:pt idx="102">
                  <c:v>10.794665083588749</c:v>
                </c:pt>
                <c:pt idx="103">
                  <c:v>11.00752364671313</c:v>
                </c:pt>
                <c:pt idx="104">
                  <c:v>11.221845960714626</c:v>
                </c:pt>
                <c:pt idx="105">
                  <c:v>11.437653682116425</c:v>
                </c:pt>
                <c:pt idx="106">
                  <c:v>11.654969193288062</c:v>
                </c:pt>
                <c:pt idx="107">
                  <c:v>11.873815621498055</c:v>
                </c:pt>
                <c:pt idx="108">
                  <c:v>12.094216859060296</c:v>
                </c:pt>
                <c:pt idx="109">
                  <c:v>12.3161975846202</c:v>
                </c:pt>
                <c:pt idx="110">
                  <c:v>12.540105213670859</c:v>
                </c:pt>
                <c:pt idx="111">
                  <c:v>12.766969883538845</c:v>
                </c:pt>
                <c:pt idx="112">
                  <c:v>12.996849878609137</c:v>
                </c:pt>
                <c:pt idx="113">
                  <c:v>13.229805875461349</c:v>
                </c:pt>
                <c:pt idx="114">
                  <c:v>13.465901055534237</c:v>
                </c:pt>
                <c:pt idx="115">
                  <c:v>13.70520122492494</c:v>
                </c:pt>
                <c:pt idx="116">
                  <c:v>13.947774941861923</c:v>
                </c:pt>
                <c:pt idx="117">
                  <c:v>14.19369365243883</c:v>
                </c:pt>
                <c:pt idx="118">
                  <c:v>14.443031835249782</c:v>
                </c:pt>
                <c:pt idx="119">
                  <c:v>14.69586715562558</c:v>
                </c:pt>
                <c:pt idx="120">
                  <c:v>14.952280630235482</c:v>
                </c:pt>
                <c:pt idx="121">
                  <c:v>15.21235680289136</c:v>
                </c:pt>
                <c:pt idx="122">
                  <c:v>15.476183932471322</c:v>
                </c:pt>
                <c:pt idx="123">
                  <c:v>15.745062078667308</c:v>
                </c:pt>
                <c:pt idx="124">
                  <c:v>16.019642447346818</c:v>
                </c:pt>
                <c:pt idx="125">
                  <c:v>16.300125725307943</c:v>
                </c:pt>
                <c:pt idx="126">
                  <c:v>16.586724389998544</c:v>
                </c:pt>
                <c:pt idx="127">
                  <c:v>16.879663634183977</c:v>
                </c:pt>
                <c:pt idx="128">
                  <c:v>17.179182383267609</c:v>
                </c:pt>
                <c:pt idx="129">
                  <c:v>17.485534416632859</c:v>
                </c:pt>
                <c:pt idx="130">
                  <c:v>17.798989606036951</c:v>
                </c:pt>
                <c:pt idx="131">
                  <c:v>18.119835286031236</c:v>
                </c:pt>
                <c:pt idx="132">
                  <c:v>18.448377773666579</c:v>
                </c:pt>
                <c:pt idx="133">
                  <c:v>18.784944057432966</c:v>
                </c:pt>
                <c:pt idx="134">
                  <c:v>19.1298836785632</c:v>
                </c:pt>
                <c:pt idx="135">
                  <c:v>19.4839086689014</c:v>
                </c:pt>
                <c:pt idx="136">
                  <c:v>19.848967240806552</c:v>
                </c:pt>
                <c:pt idx="137">
                  <c:v>20.225683991598736</c:v>
                </c:pt>
                <c:pt idx="138">
                  <c:v>20.61473980435029</c:v>
                </c:pt>
                <c:pt idx="139">
                  <c:v>21.016878797446655</c:v>
                </c:pt>
                <c:pt idx="140">
                  <c:v>21.432916381032729</c:v>
                </c:pt>
                <c:pt idx="141">
                  <c:v>21.863748638866813</c:v>
                </c:pt>
                <c:pt idx="142">
                  <c:v>22.310363306147334</c:v>
                </c:pt>
                <c:pt idx="143">
                  <c:v>22.773852680584888</c:v>
                </c:pt>
                <c:pt idx="144">
                  <c:v>23.255428890181371</c:v>
                </c:pt>
                <c:pt idx="145">
                  <c:v>23.756442053493821</c:v>
                </c:pt>
                <c:pt idx="146">
                  <c:v>24.278402015861513</c:v>
                </c:pt>
                <c:pt idx="147">
                  <c:v>24.823004541218882</c:v>
                </c:pt>
                <c:pt idx="148">
                  <c:v>25.409981952208643</c:v>
                </c:pt>
                <c:pt idx="149">
                  <c:v>26.009841830005296</c:v>
                </c:pt>
                <c:pt idx="150">
                  <c:v>26.623219642171474</c:v>
                </c:pt>
                <c:pt idx="151">
                  <c:v>27.250799166502965</c:v>
                </c:pt>
                <c:pt idx="152">
                  <c:v>27.893317497101187</c:v>
                </c:pt>
                <c:pt idx="153">
                  <c:v>28.551570716902095</c:v>
                </c:pt>
                <c:pt idx="154">
                  <c:v>29.22642034601229</c:v>
                </c:pt>
                <c:pt idx="155">
                  <c:v>29.918800696725409</c:v>
                </c:pt>
                <c:pt idx="156">
                  <c:v>30.629727292595256</c:v>
                </c:pt>
                <c:pt idx="157">
                  <c:v>31.360306541762206</c:v>
                </c:pt>
                <c:pt idx="158">
                  <c:v>32.111746895612086</c:v>
                </c:pt>
                <c:pt idx="159">
                  <c:v>32.892441880367357</c:v>
                </c:pt>
                <c:pt idx="160">
                  <c:v>33.70541161022657</c:v>
                </c:pt>
                <c:pt idx="161">
                  <c:v>34.553446488915775</c:v>
                </c:pt>
                <c:pt idx="162">
                  <c:v>35.439718100260961</c:v>
                </c:pt>
                <c:pt idx="163">
                  <c:v>36.367851861914289</c:v>
                </c:pt>
                <c:pt idx="164">
                  <c:v>37.342017857283928</c:v>
                </c:pt>
                <c:pt idx="165">
                  <c:v>38.367045591013714</c:v>
                </c:pt>
                <c:pt idx="166">
                  <c:v>39.448570649658862</c:v>
                </c:pt>
                <c:pt idx="167">
                  <c:v>40.59322453887669</c:v>
                </c:pt>
                <c:pt idx="168">
                  <c:v>41.808883904616089</c:v>
                </c:pt>
                <c:pt idx="169">
                  <c:v>43.105002917401535</c:v>
                </c:pt>
                <c:pt idx="170">
                  <c:v>44.493064502030812</c:v>
                </c:pt>
                <c:pt idx="171">
                  <c:v>45.987205332366898</c:v>
                </c:pt>
                <c:pt idx="172">
                  <c:v>47.605101590383747</c:v>
                </c:pt>
                <c:pt idx="173">
                  <c:v>49.36925793280502</c:v>
                </c:pt>
                <c:pt idx="174">
                  <c:v>51.308941979657682</c:v>
                </c:pt>
                <c:pt idx="175">
                  <c:v>53.463195443199744</c:v>
                </c:pt>
                <c:pt idx="176">
                  <c:v>55.887472943064481</c:v>
                </c:pt>
                <c:pt idx="177">
                  <c:v>58.74762441635351</c:v>
                </c:pt>
                <c:pt idx="178">
                  <c:v>62.233956657233833</c:v>
                </c:pt>
                <c:pt idx="179">
                  <c:v>66.696308432708122</c:v>
                </c:pt>
                <c:pt idx="180">
                  <c:v>72.891506271934801</c:v>
                </c:pt>
                <c:pt idx="181">
                  <c:v>83.014525800149556</c:v>
                </c:pt>
                <c:pt idx="182">
                  <c:v>110.63809931301475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  <c:pt idx="204">
                  <c:v>10000</c:v>
                </c:pt>
                <c:pt idx="205">
                  <c:v>10000</c:v>
                </c:pt>
                <c:pt idx="206">
                  <c:v>10000</c:v>
                </c:pt>
                <c:pt idx="207">
                  <c:v>10000</c:v>
                </c:pt>
                <c:pt idx="208">
                  <c:v>10000</c:v>
                </c:pt>
                <c:pt idx="209">
                  <c:v>10000</c:v>
                </c:pt>
                <c:pt idx="210">
                  <c:v>10000</c:v>
                </c:pt>
                <c:pt idx="211">
                  <c:v>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</c:numCache>
            </c:numRef>
          </c:xVal>
          <c:yVal>
            <c:numRef>
              <c:f>Data!$D$8:$D$227</c:f>
              <c:numCache>
                <c:formatCode>General</c:formatCode>
                <c:ptCount val="2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556-4927-B897-FA6AFD2A1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19008"/>
        <c:axId val="49819584"/>
      </c:scatterChart>
      <c:valAx>
        <c:axId val="4981900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819584"/>
        <c:crosses val="autoZero"/>
        <c:crossBetween val="midCat"/>
        <c:majorUnit val="10"/>
        <c:minorUnit val="1"/>
      </c:valAx>
      <c:valAx>
        <c:axId val="4981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81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52386</xdr:colOff>
      <xdr:row>1</xdr:row>
      <xdr:rowOff>66676</xdr:rowOff>
    </xdr:from>
    <xdr:to>
      <xdr:col>13</xdr:col>
      <xdr:colOff>542925</xdr:colOff>
      <xdr:row>19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57DC060-4E86-4638-BD96-38E43E0E5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280987</xdr:colOff>
      <xdr:row>22</xdr:row>
      <xdr:rowOff>19050</xdr:rowOff>
    </xdr:from>
    <xdr:to>
      <xdr:col>13</xdr:col>
      <xdr:colOff>585787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4CD9230-A1AE-469D-85D5-AABEF891CC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50</xdr:row>
      <xdr:rowOff>57151</xdr:rowOff>
    </xdr:from>
    <xdr:to>
      <xdr:col>11</xdr:col>
      <xdr:colOff>171451</xdr:colOff>
      <xdr:row>65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B10CD35-9A8A-4116-9BD5-0783E2A1F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19051</xdr:colOff>
      <xdr:row>65</xdr:row>
      <xdr:rowOff>66676</xdr:rowOff>
    </xdr:from>
    <xdr:to>
      <xdr:col>11</xdr:col>
      <xdr:colOff>209550</xdr:colOff>
      <xdr:row>79</xdr:row>
      <xdr:rowOff>9526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4ED435C2-3970-4DAB-84BC-F4F1D497D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14286</xdr:colOff>
      <xdr:row>79</xdr:row>
      <xdr:rowOff>66675</xdr:rowOff>
    </xdr:from>
    <xdr:to>
      <xdr:col>11</xdr:col>
      <xdr:colOff>209549</xdr:colOff>
      <xdr:row>94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DC40B8BD-6A63-4A55-9CE7-3B1E445B0D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310"/>
  <sheetViews>
    <sheetView tabSelected="1" topLeftCell="C1" workbookViewId="0">
      <selection activeCell="E103" sqref="E103"/>
    </sheetView>
  </sheetViews>
  <sheetFormatPr defaultRowHeight="15" x14ac:dyDescent="0.25"/>
  <cols>
    <col min="5" max="5" width="9.85546875" customWidth="1"/>
    <col min="10" max="10" width="9.5703125" bestFit="1" customWidth="1"/>
    <col min="14" max="14" width="9.5703125" bestFit="1" customWidth="1"/>
  </cols>
  <sheetData>
    <row r="3" spans="3:5" x14ac:dyDescent="0.25">
      <c r="C3">
        <v>130</v>
      </c>
      <c r="D3" t="s">
        <v>0</v>
      </c>
    </row>
    <row r="4" spans="3:5" x14ac:dyDescent="0.25">
      <c r="C4">
        <v>97</v>
      </c>
      <c r="D4" t="s">
        <v>1</v>
      </c>
    </row>
    <row r="5" spans="3:5" x14ac:dyDescent="0.25">
      <c r="C5" s="14">
        <v>3400</v>
      </c>
      <c r="D5" t="s">
        <v>26</v>
      </c>
    </row>
    <row r="7" spans="3:5" x14ac:dyDescent="0.25">
      <c r="E7" s="2"/>
    </row>
    <row r="8" spans="3:5" x14ac:dyDescent="0.25">
      <c r="E8" s="1"/>
    </row>
    <row r="9" spans="3:5" x14ac:dyDescent="0.25">
      <c r="E9" s="8"/>
    </row>
    <row r="10" spans="3:5" x14ac:dyDescent="0.25">
      <c r="E10" s="8"/>
    </row>
    <row r="11" spans="3:5" x14ac:dyDescent="0.25">
      <c r="E11" s="8"/>
    </row>
    <row r="12" spans="3:5" x14ac:dyDescent="0.25">
      <c r="E12" s="8"/>
    </row>
    <row r="13" spans="3:5" x14ac:dyDescent="0.25">
      <c r="D13" s="7"/>
      <c r="E13" s="8"/>
    </row>
    <row r="14" spans="3:5" x14ac:dyDescent="0.25">
      <c r="D14" s="7"/>
      <c r="E14" s="8"/>
    </row>
    <row r="15" spans="3:5" x14ac:dyDescent="0.25">
      <c r="D15" s="7"/>
      <c r="E15" s="8"/>
    </row>
    <row r="16" spans="3:5" x14ac:dyDescent="0.25">
      <c r="D16" s="7"/>
      <c r="E16" s="8"/>
    </row>
    <row r="17" spans="2:15" x14ac:dyDescent="0.25">
      <c r="D17" s="7"/>
      <c r="E17" s="8"/>
    </row>
    <row r="18" spans="2:15" x14ac:dyDescent="0.25">
      <c r="D18" s="7"/>
      <c r="E18" s="8"/>
    </row>
    <row r="19" spans="2:15" x14ac:dyDescent="0.25">
      <c r="D19" s="7"/>
      <c r="E19" s="8"/>
    </row>
    <row r="20" spans="2:15" x14ac:dyDescent="0.25">
      <c r="D20" s="7"/>
      <c r="E20" s="8"/>
    </row>
    <row r="21" spans="2:15" x14ac:dyDescent="0.25">
      <c r="D21" s="7"/>
      <c r="E21" s="8"/>
    </row>
    <row r="22" spans="2:15" x14ac:dyDescent="0.25"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</row>
    <row r="25" spans="2:15" s="7" customFormat="1" x14ac:dyDescent="0.25">
      <c r="B25"/>
      <c r="C25"/>
      <c r="D25" t="s">
        <v>2</v>
      </c>
      <c r="E25" t="s">
        <v>3</v>
      </c>
      <c r="F25"/>
      <c r="G25"/>
      <c r="H25"/>
      <c r="I25"/>
      <c r="J25"/>
      <c r="K25"/>
      <c r="L25"/>
      <c r="M25"/>
      <c r="N25"/>
      <c r="O25"/>
    </row>
    <row r="26" spans="2:15" s="7" customFormat="1" x14ac:dyDescent="0.25">
      <c r="B26"/>
      <c r="C26"/>
      <c r="D26">
        <v>0</v>
      </c>
      <c r="E26">
        <v>0</v>
      </c>
      <c r="F26"/>
      <c r="G26"/>
      <c r="H26"/>
      <c r="I26"/>
      <c r="J26"/>
      <c r="K26"/>
      <c r="L26"/>
      <c r="M26"/>
      <c r="N26"/>
      <c r="O26"/>
    </row>
    <row r="27" spans="2:15" s="7" customFormat="1" x14ac:dyDescent="0.25">
      <c r="B27"/>
      <c r="C27"/>
      <c r="D27">
        <v>500</v>
      </c>
      <c r="E27">
        <v>20</v>
      </c>
      <c r="F27"/>
      <c r="G27"/>
      <c r="H27"/>
      <c r="I27"/>
      <c r="J27"/>
      <c r="K27"/>
      <c r="L27"/>
      <c r="M27"/>
      <c r="N27"/>
      <c r="O27"/>
    </row>
    <row r="28" spans="2:15" s="7" customFormat="1" x14ac:dyDescent="0.25">
      <c r="B28"/>
      <c r="C28"/>
      <c r="D28">
        <v>1000</v>
      </c>
      <c r="E28">
        <v>50</v>
      </c>
      <c r="F28"/>
      <c r="G28"/>
      <c r="H28"/>
      <c r="I28"/>
      <c r="J28"/>
      <c r="K28"/>
      <c r="L28"/>
      <c r="M28"/>
      <c r="N28"/>
      <c r="O28"/>
    </row>
    <row r="29" spans="2:15" x14ac:dyDescent="0.25">
      <c r="D29">
        <v>1500</v>
      </c>
      <c r="E29">
        <v>80</v>
      </c>
      <c r="F29" s="3"/>
      <c r="G29" s="3"/>
      <c r="H29" s="3"/>
      <c r="I29" s="3"/>
    </row>
    <row r="30" spans="2:15" x14ac:dyDescent="0.25">
      <c r="D30">
        <v>2000</v>
      </c>
      <c r="E30">
        <v>115</v>
      </c>
      <c r="F30" s="3"/>
      <c r="G30" s="3"/>
      <c r="H30" s="3"/>
      <c r="I30" s="3"/>
    </row>
    <row r="31" spans="2:15" x14ac:dyDescent="0.25">
      <c r="D31">
        <v>2500</v>
      </c>
      <c r="E31">
        <v>144</v>
      </c>
      <c r="F31" s="3"/>
      <c r="G31" s="3"/>
      <c r="H31" s="3"/>
      <c r="I31" s="3"/>
    </row>
    <row r="32" spans="2:15" x14ac:dyDescent="0.25">
      <c r="D32">
        <v>3000</v>
      </c>
      <c r="E32">
        <v>175</v>
      </c>
      <c r="F32" s="3"/>
      <c r="G32" s="3"/>
      <c r="H32" s="3"/>
      <c r="I32" s="3"/>
    </row>
    <row r="33" spans="2:15" s="7" customFormat="1" x14ac:dyDescent="0.25">
      <c r="B33"/>
      <c r="C33"/>
      <c r="D33">
        <v>3500</v>
      </c>
      <c r="E33">
        <v>210</v>
      </c>
      <c r="F33" s="3"/>
      <c r="G33" s="3"/>
      <c r="H33" s="3"/>
      <c r="I33" s="3"/>
      <c r="J33"/>
      <c r="K33"/>
      <c r="L33"/>
      <c r="M33"/>
      <c r="N33"/>
      <c r="O33"/>
    </row>
    <row r="34" spans="2:15" s="7" customFormat="1" x14ac:dyDescent="0.25">
      <c r="B34"/>
      <c r="C34"/>
      <c r="D34">
        <v>4000</v>
      </c>
      <c r="E34">
        <v>240</v>
      </c>
      <c r="F34" s="3"/>
      <c r="G34" s="3"/>
      <c r="H34" s="3"/>
      <c r="I34" s="3"/>
      <c r="J34"/>
      <c r="K34"/>
      <c r="L34"/>
      <c r="M34"/>
      <c r="N34"/>
      <c r="O34"/>
    </row>
    <row r="35" spans="2:15" s="7" customFormat="1" x14ac:dyDescent="0.25">
      <c r="B35"/>
      <c r="C35"/>
      <c r="D35">
        <v>4500</v>
      </c>
      <c r="E35">
        <v>265</v>
      </c>
      <c r="F35" s="3"/>
      <c r="G35" s="3"/>
      <c r="H35" s="3"/>
      <c r="I35" s="3"/>
      <c r="J35"/>
      <c r="K35"/>
      <c r="L35"/>
      <c r="M35"/>
      <c r="N35"/>
      <c r="O35"/>
    </row>
    <row r="36" spans="2:15" s="7" customFormat="1" x14ac:dyDescent="0.25">
      <c r="B36"/>
      <c r="C36"/>
      <c r="D36">
        <v>5000</v>
      </c>
      <c r="E36">
        <v>275</v>
      </c>
      <c r="F36" s="3"/>
      <c r="G36" s="3"/>
      <c r="H36" s="3"/>
      <c r="I36" s="3"/>
      <c r="J36"/>
      <c r="K36"/>
      <c r="L36"/>
      <c r="M36"/>
      <c r="N36"/>
      <c r="O36"/>
    </row>
    <row r="37" spans="2:15" x14ac:dyDescent="0.25">
      <c r="D37">
        <v>5500</v>
      </c>
      <c r="E37">
        <v>270</v>
      </c>
      <c r="F37" s="3"/>
      <c r="G37" s="3"/>
      <c r="H37" s="3"/>
      <c r="I37" s="3"/>
    </row>
    <row r="38" spans="2:15" s="7" customFormat="1" x14ac:dyDescent="0.25">
      <c r="B38"/>
      <c r="C38"/>
      <c r="D38">
        <v>6000</v>
      </c>
      <c r="E38">
        <v>255</v>
      </c>
      <c r="F38" s="3"/>
      <c r="G38" s="3"/>
      <c r="H38" s="3"/>
      <c r="I38" s="3"/>
      <c r="J38"/>
      <c r="K38"/>
      <c r="L38"/>
      <c r="M38"/>
      <c r="N38"/>
      <c r="O38"/>
    </row>
    <row r="39" spans="2:15" s="7" customFormat="1" x14ac:dyDescent="0.25">
      <c r="B39"/>
      <c r="C39"/>
      <c r="D39">
        <v>6500</v>
      </c>
      <c r="E39">
        <v>0</v>
      </c>
      <c r="F39" s="3"/>
      <c r="G39" s="3"/>
      <c r="H39" s="3"/>
      <c r="I39" s="3"/>
      <c r="J39"/>
      <c r="K39"/>
      <c r="L39"/>
      <c r="M39"/>
      <c r="N39"/>
      <c r="O39"/>
    </row>
    <row r="40" spans="2:15" s="7" customFormat="1" x14ac:dyDescent="0.25">
      <c r="B40"/>
      <c r="C40"/>
      <c r="D40">
        <v>100000</v>
      </c>
      <c r="E40">
        <v>0</v>
      </c>
      <c r="F40"/>
      <c r="G40"/>
      <c r="H40"/>
      <c r="I40"/>
      <c r="J40"/>
      <c r="K40"/>
      <c r="L40"/>
      <c r="M40"/>
      <c r="N40"/>
      <c r="O40"/>
    </row>
    <row r="41" spans="2:15" s="7" customForma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6" spans="2:15" x14ac:dyDescent="0.25">
      <c r="D46" t="s">
        <v>8</v>
      </c>
      <c r="E46">
        <v>780</v>
      </c>
      <c r="F46" t="s">
        <v>9</v>
      </c>
    </row>
    <row r="47" spans="2:15" x14ac:dyDescent="0.25">
      <c r="D47" t="s">
        <v>4</v>
      </c>
      <c r="E47" t="s">
        <v>6</v>
      </c>
      <c r="F47">
        <v>1</v>
      </c>
      <c r="G47">
        <v>2</v>
      </c>
      <c r="H47">
        <v>3</v>
      </c>
      <c r="I47">
        <v>4</v>
      </c>
    </row>
    <row r="48" spans="2:15" x14ac:dyDescent="0.25">
      <c r="D48" t="s">
        <v>5</v>
      </c>
      <c r="F48">
        <v>3.06</v>
      </c>
      <c r="G48">
        <v>1.63</v>
      </c>
      <c r="H48">
        <v>1</v>
      </c>
      <c r="I48">
        <v>0.7</v>
      </c>
    </row>
    <row r="49" spans="4:9" x14ac:dyDescent="0.25">
      <c r="D49" t="s">
        <v>7</v>
      </c>
      <c r="E49" s="10">
        <v>3.07</v>
      </c>
      <c r="F49">
        <f>F48*$E49</f>
        <v>9.3941999999999997</v>
      </c>
      <c r="G49">
        <f>G48*$E49</f>
        <v>5.0040999999999993</v>
      </c>
      <c r="H49">
        <f>H48*$E49</f>
        <v>3.07</v>
      </c>
      <c r="I49">
        <f>I48*$E49</f>
        <v>2.1489999999999996</v>
      </c>
    </row>
    <row r="50" spans="4:9" x14ac:dyDescent="0.25">
      <c r="D50" t="s">
        <v>10</v>
      </c>
      <c r="F50">
        <f>60/($E46*F49)</f>
        <v>8.1883584470286916E-3</v>
      </c>
      <c r="G50">
        <f>60/($E46*G49)</f>
        <v>1.5372010336139752E-2</v>
      </c>
      <c r="H50">
        <f>60/($E46*H49)</f>
        <v>2.5056376847907794E-2</v>
      </c>
      <c r="I50">
        <f>60/($E46*I49)</f>
        <v>3.5794824068439715E-2</v>
      </c>
    </row>
    <row r="56" spans="4:9" s="7" customFormat="1" x14ac:dyDescent="0.25"/>
    <row r="57" spans="4:9" s="7" customFormat="1" x14ac:dyDescent="0.25"/>
    <row r="58" spans="4:9" s="7" customFormat="1" x14ac:dyDescent="0.25"/>
    <row r="59" spans="4:9" s="7" customFormat="1" x14ac:dyDescent="0.25"/>
    <row r="60" spans="4:9" s="7" customFormat="1" x14ac:dyDescent="0.25"/>
    <row r="61" spans="4:9" s="7" customFormat="1" x14ac:dyDescent="0.25"/>
    <row r="62" spans="4:9" s="7" customFormat="1" x14ac:dyDescent="0.25"/>
    <row r="63" spans="4:9" s="7" customFormat="1" x14ac:dyDescent="0.25"/>
    <row r="64" spans="4:9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pans="4:6" s="7" customFormat="1" x14ac:dyDescent="0.25"/>
    <row r="82" spans="4:6" s="7" customFormat="1" x14ac:dyDescent="0.25">
      <c r="D82"/>
      <c r="E82"/>
      <c r="F82"/>
    </row>
    <row r="83" spans="4:6" s="7" customFormat="1" x14ac:dyDescent="0.25"/>
    <row r="84" spans="4:6" s="7" customFormat="1" x14ac:dyDescent="0.25">
      <c r="D84"/>
      <c r="E84" s="4"/>
      <c r="F84"/>
    </row>
    <row r="85" spans="4:6" s="7" customFormat="1" x14ac:dyDescent="0.25"/>
    <row r="86" spans="4:6" s="7" customFormat="1" x14ac:dyDescent="0.25"/>
    <row r="87" spans="4:6" s="7" customFormat="1" x14ac:dyDescent="0.25"/>
    <row r="88" spans="4:6" s="7" customFormat="1" x14ac:dyDescent="0.25"/>
    <row r="89" spans="4:6" s="7" customFormat="1" x14ac:dyDescent="0.25"/>
    <row r="90" spans="4:6" s="7" customFormat="1" x14ac:dyDescent="0.25"/>
    <row r="91" spans="4:6" s="7" customFormat="1" x14ac:dyDescent="0.25"/>
    <row r="92" spans="4:6" s="7" customFormat="1" x14ac:dyDescent="0.25"/>
    <row r="93" spans="4:6" s="7" customFormat="1" x14ac:dyDescent="0.25"/>
    <row r="94" spans="4:6" s="7" customFormat="1" x14ac:dyDescent="0.25"/>
    <row r="95" spans="4:6" s="7" customFormat="1" x14ac:dyDescent="0.25"/>
    <row r="96" spans="4:6" s="7" customFormat="1" x14ac:dyDescent="0.25"/>
    <row r="97" spans="4:48" s="7" customFormat="1" x14ac:dyDescent="0.25"/>
    <row r="98" spans="4:48" s="7" customFormat="1" x14ac:dyDescent="0.25"/>
    <row r="105" spans="4:48" x14ac:dyDescent="0.25">
      <c r="D105" s="6"/>
      <c r="E105" s="6"/>
      <c r="F105" s="6"/>
      <c r="G105" s="6"/>
      <c r="H105" s="6"/>
      <c r="I105" s="6"/>
    </row>
    <row r="106" spans="4:48" x14ac:dyDescent="0.25">
      <c r="K106" s="6"/>
      <c r="M106" s="6"/>
      <c r="N106" s="6"/>
      <c r="O106" s="6"/>
      <c r="P106" s="6"/>
    </row>
    <row r="107" spans="4:48" s="6" customFormat="1" x14ac:dyDescent="0.25"/>
    <row r="108" spans="4:48" ht="15.75" x14ac:dyDescent="0.3">
      <c r="E108" s="9"/>
      <c r="F108" s="4"/>
      <c r="G108" s="4"/>
      <c r="H108" s="4"/>
      <c r="J108" s="4"/>
      <c r="K108" s="9"/>
      <c r="L108" s="9"/>
      <c r="M108" s="4"/>
      <c r="N108" s="9"/>
      <c r="O108" s="4"/>
      <c r="P108" s="4"/>
      <c r="Q108" s="4"/>
      <c r="R108" s="4"/>
      <c r="S108" s="4"/>
      <c r="T108" s="4"/>
      <c r="U108" s="4"/>
      <c r="W108" s="5"/>
      <c r="AA108" s="4"/>
      <c r="AD108" s="5"/>
      <c r="AH108" s="4"/>
      <c r="AK108" s="5"/>
      <c r="AO108" s="4"/>
      <c r="AR108" s="5"/>
      <c r="AV108" s="4"/>
    </row>
    <row r="109" spans="4:48" ht="15.75" x14ac:dyDescent="0.3">
      <c r="E109" s="9"/>
      <c r="F109" s="4"/>
      <c r="G109" s="4"/>
      <c r="H109" s="4"/>
      <c r="I109" s="4"/>
      <c r="J109" s="4"/>
      <c r="K109" s="9"/>
      <c r="L109" s="9"/>
      <c r="M109" s="4"/>
      <c r="N109" s="9"/>
      <c r="O109" s="4"/>
      <c r="P109" s="4"/>
      <c r="Q109" s="4"/>
      <c r="R109" s="4"/>
      <c r="S109" s="4"/>
      <c r="T109" s="4"/>
      <c r="U109" s="4"/>
      <c r="W109" s="5"/>
      <c r="AA109" s="4"/>
      <c r="AD109" s="5"/>
      <c r="AH109" s="4"/>
      <c r="AK109" s="5"/>
      <c r="AO109" s="4"/>
      <c r="AR109" s="5"/>
      <c r="AV109" s="4"/>
    </row>
    <row r="110" spans="4:48" ht="15.75" x14ac:dyDescent="0.3">
      <c r="E110" s="9"/>
      <c r="F110" s="4"/>
      <c r="G110" s="4"/>
      <c r="H110" s="4"/>
      <c r="I110" s="4"/>
      <c r="J110" s="4"/>
      <c r="K110" s="9"/>
      <c r="L110" s="9"/>
      <c r="M110" s="4"/>
      <c r="N110" s="9"/>
      <c r="O110" s="4"/>
      <c r="P110" s="4"/>
      <c r="Q110" s="4"/>
      <c r="R110" s="4"/>
      <c r="S110" s="4"/>
      <c r="T110" s="4"/>
      <c r="U110" s="4"/>
      <c r="W110" s="5"/>
      <c r="AA110" s="4"/>
      <c r="AD110" s="5"/>
      <c r="AH110" s="4"/>
      <c r="AK110" s="5"/>
      <c r="AO110" s="4"/>
      <c r="AR110" s="5"/>
      <c r="AV110" s="4"/>
    </row>
    <row r="111" spans="4:48" ht="15.75" x14ac:dyDescent="0.3">
      <c r="E111" s="9"/>
      <c r="F111" s="4"/>
      <c r="G111" s="4"/>
      <c r="H111" s="4"/>
      <c r="I111" s="4"/>
      <c r="J111" s="4"/>
      <c r="K111" s="9"/>
      <c r="L111" s="9"/>
      <c r="M111" s="4"/>
      <c r="N111" s="9"/>
      <c r="O111" s="4"/>
      <c r="P111" s="4"/>
      <c r="Q111" s="4"/>
      <c r="R111" s="4"/>
      <c r="S111" s="4"/>
      <c r="T111" s="4"/>
      <c r="U111" s="4"/>
      <c r="W111" s="5"/>
      <c r="AA111" s="4"/>
      <c r="AD111" s="5"/>
      <c r="AH111" s="4"/>
      <c r="AK111" s="5"/>
      <c r="AO111" s="4"/>
      <c r="AR111" s="5"/>
      <c r="AV111" s="4"/>
    </row>
    <row r="112" spans="4:48" ht="15.75" x14ac:dyDescent="0.3">
      <c r="E112" s="9"/>
      <c r="F112" s="4"/>
      <c r="G112" s="4"/>
      <c r="H112" s="4"/>
      <c r="I112" s="4"/>
      <c r="J112" s="4"/>
      <c r="K112" s="9"/>
      <c r="L112" s="9"/>
      <c r="M112" s="4"/>
      <c r="N112" s="9"/>
      <c r="O112" s="4"/>
      <c r="P112" s="4"/>
      <c r="Q112" s="4"/>
      <c r="R112" s="4"/>
      <c r="S112" s="4"/>
      <c r="T112" s="4"/>
      <c r="U112" s="4"/>
      <c r="W112" s="5"/>
      <c r="AA112" s="4"/>
      <c r="AD112" s="5"/>
      <c r="AH112" s="4"/>
      <c r="AK112" s="5"/>
      <c r="AO112" s="4"/>
      <c r="AR112" s="5"/>
      <c r="AV112" s="4"/>
    </row>
    <row r="113" spans="5:48" ht="15.75" x14ac:dyDescent="0.3">
      <c r="E113" s="9"/>
      <c r="F113" s="4"/>
      <c r="G113" s="4"/>
      <c r="H113" s="4"/>
      <c r="I113" s="4"/>
      <c r="J113" s="4"/>
      <c r="K113" s="9"/>
      <c r="L113" s="9"/>
      <c r="M113" s="4"/>
      <c r="N113" s="9"/>
      <c r="O113" s="4"/>
      <c r="P113" s="4"/>
      <c r="Q113" s="4"/>
      <c r="R113" s="4"/>
      <c r="S113" s="4"/>
      <c r="T113" s="4"/>
      <c r="U113" s="4"/>
      <c r="W113" s="5"/>
      <c r="AA113" s="4"/>
      <c r="AD113" s="5"/>
      <c r="AH113" s="4"/>
      <c r="AK113" s="5"/>
      <c r="AO113" s="4"/>
      <c r="AR113" s="5"/>
      <c r="AV113" s="4"/>
    </row>
    <row r="114" spans="5:48" ht="15.75" x14ac:dyDescent="0.3">
      <c r="E114" s="9"/>
      <c r="F114" s="4"/>
      <c r="G114" s="4"/>
      <c r="H114" s="4"/>
      <c r="I114" s="4"/>
      <c r="J114" s="4"/>
      <c r="K114" s="9"/>
      <c r="L114" s="9"/>
      <c r="M114" s="4"/>
      <c r="N114" s="9"/>
      <c r="O114" s="4"/>
      <c r="P114" s="4"/>
      <c r="Q114" s="4"/>
      <c r="R114" s="4"/>
      <c r="S114" s="4"/>
      <c r="T114" s="4"/>
      <c r="U114" s="4"/>
      <c r="W114" s="5"/>
      <c r="AA114" s="4"/>
      <c r="AD114" s="5"/>
      <c r="AH114" s="4"/>
      <c r="AK114" s="5"/>
      <c r="AO114" s="4"/>
      <c r="AR114" s="5"/>
      <c r="AV114" s="4"/>
    </row>
    <row r="115" spans="5:48" ht="15.75" x14ac:dyDescent="0.3">
      <c r="E115" s="9"/>
      <c r="F115" s="4"/>
      <c r="G115" s="4"/>
      <c r="H115" s="4"/>
      <c r="I115" s="4"/>
      <c r="J115" s="4"/>
      <c r="K115" s="9"/>
      <c r="L115" s="9"/>
      <c r="M115" s="4"/>
      <c r="N115" s="9"/>
      <c r="O115" s="4"/>
      <c r="P115" s="4"/>
      <c r="Q115" s="4"/>
      <c r="R115" s="4"/>
      <c r="S115" s="4"/>
      <c r="T115" s="4"/>
      <c r="U115" s="4"/>
      <c r="W115" s="5"/>
      <c r="AA115" s="4"/>
      <c r="AD115" s="5"/>
      <c r="AH115" s="4"/>
      <c r="AK115" s="5"/>
      <c r="AO115" s="4"/>
      <c r="AR115" s="5"/>
      <c r="AV115" s="4"/>
    </row>
    <row r="116" spans="5:48" ht="15.75" x14ac:dyDescent="0.3">
      <c r="E116" s="9"/>
      <c r="F116" s="4"/>
      <c r="G116" s="4"/>
      <c r="H116" s="4"/>
      <c r="I116" s="4"/>
      <c r="J116" s="4"/>
      <c r="K116" s="9"/>
      <c r="L116" s="9"/>
      <c r="M116" s="4"/>
      <c r="N116" s="9"/>
      <c r="O116" s="4"/>
      <c r="P116" s="4"/>
      <c r="Q116" s="4"/>
      <c r="R116" s="4"/>
      <c r="S116" s="4"/>
      <c r="T116" s="4"/>
      <c r="U116" s="4"/>
      <c r="W116" s="5"/>
      <c r="AA116" s="4"/>
      <c r="AD116" s="5"/>
      <c r="AH116" s="4"/>
      <c r="AK116" s="5"/>
      <c r="AO116" s="4"/>
      <c r="AR116" s="5"/>
      <c r="AV116" s="4"/>
    </row>
    <row r="117" spans="5:48" ht="15.75" x14ac:dyDescent="0.3">
      <c r="E117" s="9"/>
      <c r="F117" s="4"/>
      <c r="G117" s="4"/>
      <c r="H117" s="4"/>
      <c r="I117" s="4"/>
      <c r="J117" s="4"/>
      <c r="K117" s="9"/>
      <c r="L117" s="9"/>
      <c r="M117" s="4"/>
      <c r="N117" s="9"/>
      <c r="O117" s="4"/>
      <c r="P117" s="4"/>
      <c r="Q117" s="4"/>
      <c r="R117" s="4"/>
      <c r="S117" s="4"/>
      <c r="T117" s="4"/>
      <c r="U117" s="4"/>
      <c r="W117" s="5"/>
      <c r="AA117" s="4"/>
      <c r="AD117" s="5"/>
      <c r="AH117" s="4"/>
      <c r="AK117" s="5"/>
      <c r="AO117" s="4"/>
      <c r="AR117" s="5"/>
      <c r="AV117" s="4"/>
    </row>
    <row r="118" spans="5:48" ht="15.75" x14ac:dyDescent="0.3">
      <c r="E118" s="9"/>
      <c r="F118" s="4"/>
      <c r="G118" s="4"/>
      <c r="H118" s="4"/>
      <c r="I118" s="4"/>
      <c r="J118" s="4"/>
      <c r="K118" s="9"/>
      <c r="L118" s="9"/>
      <c r="M118" s="4"/>
      <c r="N118" s="9"/>
      <c r="O118" s="4"/>
      <c r="P118" s="4"/>
      <c r="Q118" s="4"/>
      <c r="R118" s="4"/>
      <c r="S118" s="4"/>
      <c r="T118" s="4"/>
      <c r="U118" s="4"/>
      <c r="W118" s="5"/>
      <c r="AA118" s="4"/>
      <c r="AD118" s="5"/>
      <c r="AH118" s="4"/>
      <c r="AK118" s="5"/>
      <c r="AO118" s="4"/>
      <c r="AR118" s="5"/>
      <c r="AV118" s="4"/>
    </row>
    <row r="119" spans="5:48" ht="15.75" x14ac:dyDescent="0.3">
      <c r="E119" s="9"/>
      <c r="F119" s="4"/>
      <c r="G119" s="4"/>
      <c r="H119" s="4"/>
      <c r="I119" s="4"/>
      <c r="J119" s="4"/>
      <c r="K119" s="9"/>
      <c r="L119" s="9"/>
      <c r="M119" s="4"/>
      <c r="N119" s="9"/>
      <c r="O119" s="4"/>
      <c r="P119" s="4"/>
      <c r="Q119" s="4"/>
      <c r="R119" s="4"/>
      <c r="S119" s="4"/>
      <c r="T119" s="4"/>
      <c r="U119" s="4"/>
      <c r="W119" s="5"/>
      <c r="AA119" s="4"/>
      <c r="AD119" s="5"/>
      <c r="AH119" s="4"/>
      <c r="AK119" s="5"/>
      <c r="AO119" s="4"/>
      <c r="AR119" s="5"/>
      <c r="AV119" s="4"/>
    </row>
    <row r="120" spans="5:48" ht="15.75" x14ac:dyDescent="0.3">
      <c r="E120" s="9"/>
      <c r="F120" s="4"/>
      <c r="G120" s="4"/>
      <c r="H120" s="4"/>
      <c r="I120" s="4"/>
      <c r="J120" s="4"/>
      <c r="K120" s="9"/>
      <c r="L120" s="9"/>
      <c r="M120" s="4"/>
      <c r="N120" s="9"/>
      <c r="O120" s="4"/>
      <c r="P120" s="4"/>
      <c r="Q120" s="4"/>
      <c r="R120" s="4"/>
      <c r="S120" s="4"/>
      <c r="T120" s="4"/>
      <c r="U120" s="4"/>
      <c r="W120" s="5"/>
      <c r="AA120" s="4"/>
      <c r="AD120" s="5"/>
      <c r="AH120" s="4"/>
      <c r="AK120" s="5"/>
      <c r="AO120" s="4"/>
      <c r="AR120" s="5"/>
      <c r="AV120" s="4"/>
    </row>
    <row r="121" spans="5:48" ht="15.75" x14ac:dyDescent="0.3">
      <c r="E121" s="9"/>
      <c r="F121" s="4"/>
      <c r="G121" s="4"/>
      <c r="H121" s="4"/>
      <c r="I121" s="4"/>
      <c r="J121" s="4"/>
      <c r="K121" s="9"/>
      <c r="L121" s="9"/>
      <c r="M121" s="4"/>
      <c r="N121" s="9"/>
      <c r="O121" s="4"/>
      <c r="P121" s="4"/>
      <c r="Q121" s="4"/>
      <c r="R121" s="4"/>
      <c r="S121" s="4"/>
      <c r="T121" s="4"/>
      <c r="U121" s="4"/>
      <c r="W121" s="5"/>
      <c r="AA121" s="4"/>
      <c r="AD121" s="5"/>
      <c r="AH121" s="4"/>
      <c r="AK121" s="5"/>
      <c r="AO121" s="4"/>
      <c r="AR121" s="5"/>
      <c r="AV121" s="4"/>
    </row>
    <row r="122" spans="5:48" ht="15.75" x14ac:dyDescent="0.3">
      <c r="E122" s="9"/>
      <c r="F122" s="4"/>
      <c r="G122" s="4"/>
      <c r="H122" s="4"/>
      <c r="I122" s="4"/>
      <c r="J122" s="4"/>
      <c r="K122" s="9"/>
      <c r="L122" s="9"/>
      <c r="M122" s="4"/>
      <c r="N122" s="9"/>
      <c r="O122" s="4"/>
      <c r="P122" s="4"/>
      <c r="Q122" s="4"/>
      <c r="R122" s="4"/>
      <c r="S122" s="4"/>
      <c r="T122" s="4"/>
      <c r="U122" s="4"/>
      <c r="W122" s="5"/>
      <c r="AA122" s="4"/>
      <c r="AD122" s="5"/>
      <c r="AH122" s="4"/>
      <c r="AK122" s="5"/>
      <c r="AO122" s="4"/>
      <c r="AR122" s="5"/>
      <c r="AV122" s="4"/>
    </row>
    <row r="123" spans="5:48" ht="15.75" x14ac:dyDescent="0.3">
      <c r="E123" s="9"/>
      <c r="F123" s="4"/>
      <c r="G123" s="4"/>
      <c r="H123" s="4"/>
      <c r="I123" s="4"/>
      <c r="J123" s="4"/>
      <c r="K123" s="9"/>
      <c r="L123" s="9"/>
      <c r="M123" s="4"/>
      <c r="N123" s="9"/>
      <c r="O123" s="4"/>
      <c r="P123" s="4"/>
      <c r="Q123" s="4"/>
      <c r="R123" s="4"/>
      <c r="S123" s="4"/>
      <c r="T123" s="4"/>
      <c r="U123" s="4"/>
      <c r="W123" s="5"/>
      <c r="AA123" s="4"/>
      <c r="AD123" s="5"/>
      <c r="AH123" s="4"/>
      <c r="AK123" s="5"/>
      <c r="AO123" s="4"/>
      <c r="AR123" s="5"/>
      <c r="AV123" s="4"/>
    </row>
    <row r="124" spans="5:48" ht="15.75" x14ac:dyDescent="0.3">
      <c r="E124" s="9"/>
      <c r="F124" s="4"/>
      <c r="G124" s="4"/>
      <c r="H124" s="4"/>
      <c r="I124" s="4"/>
      <c r="J124" s="4"/>
      <c r="K124" s="9"/>
      <c r="L124" s="9"/>
      <c r="M124" s="4"/>
      <c r="N124" s="9"/>
      <c r="O124" s="4"/>
      <c r="P124" s="4"/>
      <c r="Q124" s="4"/>
      <c r="R124" s="4"/>
      <c r="S124" s="4"/>
      <c r="T124" s="4"/>
      <c r="U124" s="4"/>
      <c r="W124" s="5"/>
      <c r="AA124" s="4"/>
      <c r="AD124" s="5"/>
      <c r="AH124" s="4"/>
      <c r="AK124" s="5"/>
      <c r="AO124" s="4"/>
      <c r="AR124" s="5"/>
      <c r="AV124" s="4"/>
    </row>
    <row r="125" spans="5:48" s="7" customFormat="1" ht="15.75" x14ac:dyDescent="0.3">
      <c r="E125" s="9"/>
      <c r="F125" s="4"/>
      <c r="G125" s="4"/>
      <c r="H125" s="4"/>
      <c r="I125" s="4"/>
      <c r="J125" s="4"/>
      <c r="K125" s="9"/>
      <c r="L125" s="9"/>
      <c r="M125" s="4"/>
      <c r="N125" s="9"/>
      <c r="O125" s="4"/>
      <c r="P125" s="4"/>
      <c r="Q125" s="4"/>
      <c r="R125" s="4"/>
      <c r="S125" s="4"/>
      <c r="T125" s="4"/>
      <c r="U125" s="4"/>
      <c r="W125" s="5"/>
      <c r="AA125" s="4"/>
      <c r="AD125" s="5"/>
      <c r="AH125" s="4"/>
      <c r="AK125" s="5"/>
      <c r="AO125" s="4"/>
      <c r="AR125" s="5"/>
      <c r="AV125" s="4"/>
    </row>
    <row r="126" spans="5:48" s="7" customFormat="1" ht="15.75" x14ac:dyDescent="0.3">
      <c r="E126" s="9"/>
      <c r="F126" s="4"/>
      <c r="G126" s="4"/>
      <c r="H126" s="4"/>
      <c r="I126" s="4"/>
      <c r="J126" s="4"/>
      <c r="K126" s="9"/>
      <c r="L126" s="9"/>
      <c r="M126" s="4"/>
      <c r="N126" s="9"/>
      <c r="O126" s="4"/>
      <c r="P126" s="4"/>
      <c r="Q126" s="4"/>
      <c r="R126" s="4"/>
      <c r="S126" s="4"/>
      <c r="T126" s="4"/>
      <c r="U126" s="4"/>
      <c r="W126" s="5"/>
      <c r="AA126" s="4"/>
      <c r="AD126" s="5"/>
      <c r="AH126" s="4"/>
      <c r="AK126" s="5"/>
      <c r="AO126" s="4"/>
      <c r="AR126" s="5"/>
      <c r="AV126" s="4"/>
    </row>
    <row r="127" spans="5:48" s="7" customFormat="1" ht="15.75" x14ac:dyDescent="0.3">
      <c r="E127" s="9"/>
      <c r="F127" s="4"/>
      <c r="G127" s="4"/>
      <c r="H127" s="4"/>
      <c r="I127" s="4"/>
      <c r="J127" s="4"/>
      <c r="K127" s="9"/>
      <c r="L127" s="9"/>
      <c r="M127" s="4"/>
      <c r="N127" s="9"/>
      <c r="O127" s="4"/>
      <c r="P127" s="4"/>
      <c r="Q127" s="4"/>
      <c r="R127" s="4"/>
      <c r="S127" s="4"/>
      <c r="T127" s="4"/>
      <c r="U127" s="4"/>
      <c r="W127" s="5"/>
      <c r="AA127" s="4"/>
      <c r="AD127" s="5"/>
      <c r="AH127" s="4"/>
      <c r="AK127" s="5"/>
      <c r="AO127" s="4"/>
      <c r="AR127" s="5"/>
      <c r="AV127" s="4"/>
    </row>
    <row r="128" spans="5:48" s="7" customFormat="1" ht="15.75" x14ac:dyDescent="0.3">
      <c r="E128" s="9"/>
      <c r="F128" s="4"/>
      <c r="G128" s="4"/>
      <c r="H128" s="4"/>
      <c r="I128" s="4"/>
      <c r="J128" s="4"/>
      <c r="K128" s="9"/>
      <c r="L128" s="9"/>
      <c r="M128" s="4"/>
      <c r="N128" s="9"/>
      <c r="O128" s="4"/>
      <c r="P128" s="4"/>
      <c r="Q128" s="4"/>
      <c r="R128" s="4"/>
      <c r="S128" s="4"/>
      <c r="T128" s="4"/>
      <c r="U128" s="4"/>
      <c r="W128" s="5"/>
      <c r="AA128" s="4"/>
      <c r="AD128" s="5"/>
      <c r="AH128" s="4"/>
      <c r="AK128" s="5"/>
      <c r="AO128" s="4"/>
      <c r="AR128" s="5"/>
      <c r="AV128" s="4"/>
    </row>
    <row r="129" spans="4:48" ht="15.75" x14ac:dyDescent="0.3">
      <c r="D129" s="7"/>
      <c r="E129" s="9"/>
      <c r="F129" s="4"/>
      <c r="G129" s="4"/>
      <c r="H129" s="4"/>
      <c r="I129" s="4"/>
      <c r="J129" s="4"/>
      <c r="K129" s="9"/>
      <c r="L129" s="9"/>
      <c r="M129" s="4"/>
      <c r="N129" s="9"/>
      <c r="O129" s="4"/>
      <c r="P129" s="4"/>
      <c r="Q129" s="4"/>
      <c r="R129" s="4"/>
      <c r="S129" s="4"/>
      <c r="T129" s="4"/>
      <c r="U129" s="4"/>
      <c r="V129" s="7"/>
      <c r="W129" s="5"/>
      <c r="X129" s="7"/>
      <c r="Y129" s="7"/>
      <c r="Z129" s="7"/>
      <c r="AA129" s="4"/>
      <c r="AB129" s="7"/>
      <c r="AC129" s="7"/>
      <c r="AD129" s="5"/>
      <c r="AE129" s="7"/>
      <c r="AF129" s="7"/>
      <c r="AG129" s="7"/>
      <c r="AH129" s="4"/>
      <c r="AI129" s="7"/>
      <c r="AJ129" s="7"/>
      <c r="AK129" s="5"/>
      <c r="AL129" s="7"/>
      <c r="AM129" s="7"/>
      <c r="AN129" s="7"/>
      <c r="AO129" s="4"/>
      <c r="AP129" s="7"/>
      <c r="AQ129" s="7"/>
      <c r="AR129" s="5"/>
      <c r="AS129" s="7"/>
      <c r="AT129" s="7"/>
      <c r="AU129" s="7"/>
      <c r="AV129" s="4"/>
    </row>
    <row r="130" spans="4:48" ht="15.75" x14ac:dyDescent="0.3">
      <c r="D130" s="7"/>
      <c r="E130" s="9"/>
      <c r="F130" s="4"/>
      <c r="G130" s="4"/>
      <c r="H130" s="4"/>
      <c r="I130" s="4"/>
      <c r="J130" s="4"/>
      <c r="K130" s="9"/>
      <c r="L130" s="9"/>
      <c r="M130" s="4"/>
      <c r="N130" s="9"/>
      <c r="O130" s="4"/>
      <c r="P130" s="4"/>
      <c r="Q130" s="4"/>
      <c r="R130" s="4"/>
      <c r="S130" s="4"/>
      <c r="T130" s="4"/>
      <c r="U130" s="4"/>
      <c r="V130" s="7"/>
      <c r="W130" s="5"/>
      <c r="X130" s="7"/>
      <c r="Y130" s="7"/>
      <c r="Z130" s="7"/>
      <c r="AA130" s="4"/>
      <c r="AB130" s="7"/>
      <c r="AC130" s="7"/>
      <c r="AD130" s="5"/>
      <c r="AE130" s="7"/>
      <c r="AF130" s="7"/>
      <c r="AG130" s="7"/>
      <c r="AH130" s="4"/>
      <c r="AI130" s="7"/>
      <c r="AJ130" s="7"/>
      <c r="AK130" s="5"/>
      <c r="AL130" s="7"/>
      <c r="AM130" s="7"/>
      <c r="AN130" s="7"/>
      <c r="AO130" s="4"/>
      <c r="AP130" s="7"/>
      <c r="AQ130" s="7"/>
      <c r="AR130" s="5"/>
      <c r="AS130" s="7"/>
      <c r="AT130" s="7"/>
      <c r="AU130" s="7"/>
      <c r="AV130" s="4"/>
    </row>
    <row r="131" spans="4:48" ht="15.75" x14ac:dyDescent="0.3">
      <c r="D131" s="7"/>
      <c r="E131" s="9"/>
      <c r="F131" s="4"/>
      <c r="G131" s="4"/>
      <c r="H131" s="4"/>
      <c r="I131" s="4"/>
      <c r="J131" s="4"/>
      <c r="K131" s="9"/>
      <c r="L131" s="9"/>
      <c r="M131" s="4"/>
      <c r="N131" s="9"/>
      <c r="O131" s="4"/>
      <c r="P131" s="4"/>
      <c r="Q131" s="4"/>
      <c r="R131" s="4"/>
      <c r="S131" s="4"/>
      <c r="T131" s="4"/>
      <c r="U131" s="4"/>
      <c r="V131" s="7"/>
      <c r="W131" s="5"/>
      <c r="X131" s="7"/>
      <c r="Y131" s="7"/>
      <c r="Z131" s="7"/>
      <c r="AA131" s="4"/>
      <c r="AB131" s="7"/>
      <c r="AC131" s="7"/>
      <c r="AD131" s="5"/>
      <c r="AE131" s="7"/>
      <c r="AF131" s="7"/>
      <c r="AG131" s="7"/>
      <c r="AH131" s="4"/>
      <c r="AI131" s="7"/>
      <c r="AJ131" s="7"/>
      <c r="AK131" s="5"/>
      <c r="AL131" s="7"/>
      <c r="AM131" s="7"/>
      <c r="AN131" s="7"/>
      <c r="AO131" s="4"/>
      <c r="AP131" s="7"/>
      <c r="AQ131" s="7"/>
      <c r="AR131" s="5"/>
      <c r="AS131" s="7"/>
      <c r="AT131" s="7"/>
      <c r="AU131" s="7"/>
      <c r="AV131" s="4"/>
    </row>
    <row r="132" spans="4:48" ht="15.75" x14ac:dyDescent="0.3">
      <c r="D132" s="7"/>
      <c r="E132" s="9"/>
      <c r="F132" s="4"/>
      <c r="G132" s="4"/>
      <c r="H132" s="4"/>
      <c r="I132" s="4"/>
      <c r="J132" s="4"/>
      <c r="K132" s="9"/>
      <c r="L132" s="9"/>
      <c r="M132" s="4"/>
      <c r="N132" s="9"/>
      <c r="O132" s="4"/>
      <c r="P132" s="4"/>
      <c r="Q132" s="4"/>
      <c r="R132" s="4"/>
      <c r="S132" s="4"/>
      <c r="T132" s="4"/>
      <c r="U132" s="4"/>
      <c r="V132" s="7"/>
      <c r="W132" s="5"/>
      <c r="X132" s="7"/>
      <c r="Y132" s="7"/>
      <c r="Z132" s="7"/>
      <c r="AA132" s="4"/>
      <c r="AB132" s="7"/>
      <c r="AC132" s="7"/>
      <c r="AD132" s="5"/>
      <c r="AE132" s="7"/>
      <c r="AF132" s="7"/>
      <c r="AG132" s="7"/>
      <c r="AH132" s="4"/>
      <c r="AI132" s="7"/>
      <c r="AJ132" s="7"/>
      <c r="AK132" s="5"/>
      <c r="AL132" s="7"/>
      <c r="AM132" s="7"/>
      <c r="AN132" s="7"/>
      <c r="AO132" s="4"/>
      <c r="AP132" s="7"/>
      <c r="AQ132" s="7"/>
      <c r="AR132" s="5"/>
      <c r="AS132" s="7"/>
      <c r="AT132" s="7"/>
      <c r="AU132" s="7"/>
      <c r="AV132" s="4"/>
    </row>
    <row r="133" spans="4:48" s="7" customFormat="1" ht="15.75" x14ac:dyDescent="0.3">
      <c r="E133" s="9"/>
      <c r="F133" s="4"/>
      <c r="G133" s="4"/>
      <c r="H133" s="4"/>
      <c r="I133" s="4"/>
      <c r="J133" s="4"/>
      <c r="K133" s="9"/>
      <c r="L133" s="9"/>
      <c r="M133" s="4"/>
      <c r="N133" s="9"/>
      <c r="O133" s="4"/>
      <c r="P133" s="4"/>
      <c r="Q133" s="4"/>
      <c r="R133" s="4"/>
      <c r="S133" s="4"/>
      <c r="T133" s="4"/>
      <c r="U133" s="4"/>
      <c r="W133" s="5"/>
      <c r="AA133" s="4"/>
      <c r="AD133" s="5"/>
      <c r="AH133" s="4"/>
      <c r="AK133" s="5"/>
      <c r="AO133" s="4"/>
      <c r="AR133" s="5"/>
      <c r="AV133" s="4"/>
    </row>
    <row r="134" spans="4:48" s="7" customFormat="1" ht="15.75" x14ac:dyDescent="0.3">
      <c r="E134" s="9"/>
      <c r="F134" s="4"/>
      <c r="G134" s="4"/>
      <c r="H134" s="4"/>
      <c r="I134" s="4"/>
      <c r="J134" s="4"/>
      <c r="K134" s="9"/>
      <c r="L134" s="9"/>
      <c r="M134" s="4"/>
      <c r="N134" s="9"/>
      <c r="O134" s="4"/>
      <c r="P134" s="4"/>
      <c r="Q134" s="4"/>
      <c r="R134" s="4"/>
      <c r="S134" s="4"/>
      <c r="T134" s="4"/>
      <c r="U134" s="4"/>
      <c r="W134" s="5"/>
      <c r="AA134" s="4"/>
      <c r="AD134" s="5"/>
      <c r="AH134" s="4"/>
      <c r="AK134" s="5"/>
      <c r="AO134" s="4"/>
      <c r="AR134" s="5"/>
      <c r="AV134" s="4"/>
    </row>
    <row r="135" spans="4:48" s="7" customFormat="1" ht="15.75" x14ac:dyDescent="0.3">
      <c r="E135" s="9"/>
      <c r="F135" s="4"/>
      <c r="G135" s="4"/>
      <c r="H135" s="4"/>
      <c r="I135" s="4"/>
      <c r="J135" s="4"/>
      <c r="K135" s="9"/>
      <c r="L135" s="9"/>
      <c r="M135" s="4"/>
      <c r="N135" s="9"/>
      <c r="O135" s="4"/>
      <c r="P135" s="4"/>
      <c r="Q135" s="4"/>
      <c r="R135" s="4"/>
      <c r="S135" s="4"/>
      <c r="T135" s="4"/>
      <c r="U135" s="4"/>
      <c r="W135" s="5"/>
      <c r="AA135" s="4"/>
      <c r="AD135" s="5"/>
      <c r="AH135" s="4"/>
      <c r="AK135" s="5"/>
      <c r="AO135" s="4"/>
      <c r="AR135" s="5"/>
      <c r="AV135" s="4"/>
    </row>
    <row r="136" spans="4:48" s="7" customFormat="1" ht="15.75" x14ac:dyDescent="0.3">
      <c r="E136" s="9"/>
      <c r="F136" s="4"/>
      <c r="G136" s="4"/>
      <c r="H136" s="4"/>
      <c r="I136" s="4"/>
      <c r="J136" s="4"/>
      <c r="K136" s="9"/>
      <c r="L136" s="9"/>
      <c r="M136" s="4"/>
      <c r="N136" s="9"/>
      <c r="O136" s="4"/>
      <c r="P136" s="4"/>
      <c r="Q136" s="4"/>
      <c r="R136" s="4"/>
      <c r="S136" s="4"/>
      <c r="T136" s="4"/>
      <c r="U136" s="4"/>
      <c r="W136" s="5"/>
      <c r="AA136" s="4"/>
      <c r="AD136" s="5"/>
      <c r="AH136" s="4"/>
      <c r="AK136" s="5"/>
      <c r="AO136" s="4"/>
      <c r="AR136" s="5"/>
      <c r="AV136" s="4"/>
    </row>
    <row r="137" spans="4:48" ht="15.75" x14ac:dyDescent="0.3">
      <c r="D137" s="7"/>
      <c r="E137" s="9"/>
      <c r="F137" s="4"/>
      <c r="G137" s="4"/>
      <c r="H137" s="4"/>
      <c r="I137" s="4"/>
      <c r="J137" s="4"/>
      <c r="K137" s="9"/>
      <c r="L137" s="9"/>
      <c r="M137" s="4"/>
      <c r="N137" s="9"/>
      <c r="O137" s="4"/>
      <c r="P137" s="4"/>
      <c r="Q137" s="4"/>
      <c r="R137" s="4"/>
      <c r="S137" s="4"/>
      <c r="T137" s="4"/>
      <c r="U137" s="4"/>
      <c r="V137" s="7"/>
      <c r="W137" s="5"/>
      <c r="X137" s="7"/>
      <c r="Y137" s="7"/>
      <c r="Z137" s="7"/>
      <c r="AA137" s="4"/>
      <c r="AB137" s="7"/>
      <c r="AC137" s="7"/>
      <c r="AD137" s="5"/>
      <c r="AE137" s="7"/>
      <c r="AF137" s="7"/>
      <c r="AG137" s="7"/>
      <c r="AH137" s="4"/>
      <c r="AI137" s="7"/>
      <c r="AJ137" s="7"/>
      <c r="AK137" s="5"/>
      <c r="AL137" s="7"/>
      <c r="AM137" s="7"/>
      <c r="AN137" s="7"/>
      <c r="AO137" s="4"/>
      <c r="AP137" s="7"/>
      <c r="AQ137" s="7"/>
      <c r="AR137" s="5"/>
      <c r="AS137" s="7"/>
      <c r="AT137" s="7"/>
      <c r="AU137" s="7"/>
      <c r="AV137" s="4"/>
    </row>
    <row r="138" spans="4:48" s="7" customFormat="1" ht="15.75" x14ac:dyDescent="0.3">
      <c r="E138" s="9"/>
      <c r="F138" s="4"/>
      <c r="G138" s="4"/>
      <c r="H138" s="4"/>
      <c r="I138" s="4"/>
      <c r="J138" s="4"/>
      <c r="K138" s="9"/>
      <c r="L138" s="9"/>
      <c r="M138" s="4"/>
      <c r="N138" s="9"/>
      <c r="O138" s="4"/>
      <c r="P138" s="4"/>
      <c r="Q138" s="4"/>
      <c r="R138" s="4"/>
      <c r="S138" s="4"/>
      <c r="T138" s="4"/>
      <c r="U138" s="4"/>
      <c r="W138" s="5"/>
      <c r="AA138" s="4"/>
      <c r="AD138" s="5"/>
      <c r="AH138" s="4"/>
      <c r="AK138" s="5"/>
      <c r="AO138" s="4"/>
      <c r="AR138" s="5"/>
      <c r="AV138" s="4"/>
    </row>
    <row r="139" spans="4:48" s="7" customFormat="1" ht="15.75" x14ac:dyDescent="0.3">
      <c r="E139" s="9"/>
      <c r="F139" s="4"/>
      <c r="G139" s="4"/>
      <c r="H139" s="4"/>
      <c r="I139" s="4"/>
      <c r="J139" s="4"/>
      <c r="K139" s="9"/>
      <c r="L139" s="9"/>
      <c r="M139" s="4"/>
      <c r="N139" s="9"/>
      <c r="O139" s="4"/>
      <c r="P139" s="4"/>
      <c r="Q139" s="4"/>
      <c r="R139" s="4"/>
      <c r="S139" s="4"/>
      <c r="T139" s="4"/>
      <c r="U139" s="4"/>
      <c r="W139" s="5"/>
      <c r="AA139" s="4"/>
      <c r="AD139" s="5"/>
      <c r="AH139" s="4"/>
      <c r="AK139" s="5"/>
      <c r="AO139" s="4"/>
      <c r="AR139" s="5"/>
      <c r="AV139" s="4"/>
    </row>
    <row r="140" spans="4:48" s="7" customFormat="1" ht="15.75" x14ac:dyDescent="0.3">
      <c r="E140" s="9"/>
      <c r="F140" s="4"/>
      <c r="G140" s="4"/>
      <c r="H140" s="4"/>
      <c r="I140" s="4"/>
      <c r="J140" s="4"/>
      <c r="K140" s="9"/>
      <c r="L140" s="9"/>
      <c r="M140" s="4"/>
      <c r="N140" s="9"/>
      <c r="O140" s="4"/>
      <c r="P140" s="4"/>
      <c r="Q140" s="4"/>
      <c r="R140" s="4"/>
      <c r="S140" s="4"/>
      <c r="T140" s="4"/>
      <c r="U140" s="4"/>
      <c r="W140" s="5"/>
      <c r="AA140" s="4"/>
      <c r="AD140" s="5"/>
      <c r="AH140" s="4"/>
      <c r="AK140" s="5"/>
      <c r="AO140" s="4"/>
      <c r="AR140" s="5"/>
      <c r="AV140" s="4"/>
    </row>
    <row r="141" spans="4:48" s="7" customFormat="1" ht="15.75" x14ac:dyDescent="0.3">
      <c r="E141" s="9"/>
      <c r="F141" s="4"/>
      <c r="G141" s="4"/>
      <c r="H141" s="4"/>
      <c r="I141" s="4"/>
      <c r="J141" s="4"/>
      <c r="K141" s="9"/>
      <c r="L141" s="9"/>
      <c r="M141" s="4"/>
      <c r="N141" s="9"/>
      <c r="O141" s="4"/>
      <c r="P141" s="4"/>
      <c r="Q141" s="4"/>
      <c r="R141" s="4"/>
      <c r="S141" s="4"/>
      <c r="T141" s="4"/>
      <c r="U141" s="4"/>
      <c r="W141" s="5"/>
      <c r="AA141" s="4"/>
      <c r="AD141" s="5"/>
      <c r="AH141" s="4"/>
      <c r="AK141" s="5"/>
      <c r="AO141" s="4"/>
      <c r="AR141" s="5"/>
      <c r="AV141" s="4"/>
    </row>
    <row r="142" spans="4:48" ht="15.75" x14ac:dyDescent="0.3">
      <c r="D142" s="7"/>
      <c r="E142" s="9"/>
      <c r="F142" s="4"/>
      <c r="G142" s="4"/>
      <c r="H142" s="4"/>
      <c r="I142" s="4"/>
      <c r="J142" s="4"/>
      <c r="K142" s="9"/>
      <c r="L142" s="9"/>
      <c r="M142" s="4"/>
      <c r="N142" s="9"/>
      <c r="O142" s="4"/>
      <c r="P142" s="4"/>
      <c r="Q142" s="4"/>
      <c r="R142" s="4"/>
      <c r="S142" s="4"/>
      <c r="T142" s="4"/>
      <c r="U142" s="4"/>
      <c r="V142" s="7"/>
      <c r="W142" s="5"/>
      <c r="X142" s="7"/>
      <c r="Y142" s="7"/>
      <c r="Z142" s="7"/>
      <c r="AA142" s="4"/>
      <c r="AB142" s="7"/>
      <c r="AC142" s="7"/>
      <c r="AD142" s="5"/>
      <c r="AE142" s="7"/>
      <c r="AF142" s="7"/>
      <c r="AG142" s="7"/>
      <c r="AH142" s="4"/>
      <c r="AI142" s="7"/>
      <c r="AJ142" s="7"/>
      <c r="AK142" s="5"/>
      <c r="AL142" s="7"/>
      <c r="AM142" s="7"/>
      <c r="AN142" s="7"/>
      <c r="AO142" s="4"/>
      <c r="AP142" s="7"/>
      <c r="AQ142" s="7"/>
      <c r="AR142" s="5"/>
      <c r="AS142" s="7"/>
      <c r="AT142" s="7"/>
      <c r="AU142" s="7"/>
      <c r="AV142" s="4"/>
    </row>
    <row r="143" spans="4:48" ht="15.75" x14ac:dyDescent="0.3">
      <c r="D143" s="7"/>
      <c r="E143" s="9"/>
      <c r="F143" s="4"/>
      <c r="G143" s="4"/>
      <c r="H143" s="4"/>
      <c r="I143" s="4"/>
      <c r="J143" s="4"/>
      <c r="K143" s="9"/>
      <c r="L143" s="9"/>
      <c r="M143" s="4"/>
      <c r="N143" s="9"/>
      <c r="O143" s="4"/>
      <c r="P143" s="4"/>
      <c r="Q143" s="4"/>
      <c r="R143" s="4"/>
      <c r="S143" s="4"/>
      <c r="T143" s="4"/>
      <c r="U143" s="4"/>
      <c r="V143" s="7"/>
      <c r="W143" s="5"/>
      <c r="X143" s="7"/>
      <c r="Y143" s="7"/>
      <c r="Z143" s="7"/>
      <c r="AA143" s="4"/>
      <c r="AB143" s="7"/>
      <c r="AC143" s="7"/>
      <c r="AD143" s="5"/>
      <c r="AE143" s="7"/>
      <c r="AF143" s="7"/>
      <c r="AG143" s="7"/>
      <c r="AH143" s="4"/>
      <c r="AI143" s="7"/>
      <c r="AJ143" s="7"/>
      <c r="AK143" s="5"/>
      <c r="AL143" s="7"/>
      <c r="AM143" s="7"/>
      <c r="AN143" s="7"/>
      <c r="AO143" s="4"/>
      <c r="AP143" s="7"/>
      <c r="AQ143" s="7"/>
      <c r="AR143" s="5"/>
      <c r="AS143" s="7"/>
      <c r="AT143" s="7"/>
      <c r="AU143" s="7"/>
      <c r="AV143" s="4"/>
    </row>
    <row r="144" spans="4:48" ht="15.75" x14ac:dyDescent="0.3">
      <c r="D144" s="7"/>
      <c r="E144" s="9"/>
      <c r="F144" s="4"/>
      <c r="G144" s="4"/>
      <c r="H144" s="4"/>
      <c r="I144" s="4"/>
      <c r="J144" s="4"/>
      <c r="K144" s="9"/>
      <c r="L144" s="9"/>
      <c r="M144" s="4"/>
      <c r="N144" s="9"/>
      <c r="O144" s="4"/>
      <c r="P144" s="4"/>
      <c r="Q144" s="4"/>
      <c r="R144" s="4"/>
      <c r="S144" s="4"/>
      <c r="T144" s="4"/>
      <c r="U144" s="4"/>
      <c r="V144" s="7"/>
      <c r="W144" s="5"/>
      <c r="X144" s="7"/>
      <c r="Y144" s="7"/>
      <c r="Z144" s="7"/>
      <c r="AA144" s="4"/>
      <c r="AB144" s="7"/>
      <c r="AC144" s="7"/>
      <c r="AD144" s="5"/>
      <c r="AE144" s="7"/>
      <c r="AF144" s="7"/>
      <c r="AG144" s="7"/>
      <c r="AH144" s="4"/>
      <c r="AI144" s="7"/>
      <c r="AJ144" s="7"/>
      <c r="AK144" s="5"/>
      <c r="AL144" s="7"/>
      <c r="AM144" s="7"/>
      <c r="AN144" s="7"/>
      <c r="AO144" s="4"/>
      <c r="AP144" s="7"/>
      <c r="AQ144" s="7"/>
      <c r="AR144" s="5"/>
      <c r="AS144" s="7"/>
      <c r="AT144" s="7"/>
      <c r="AU144" s="7"/>
      <c r="AV144" s="4"/>
    </row>
    <row r="145" spans="4:48" ht="15.75" x14ac:dyDescent="0.3">
      <c r="D145" s="7"/>
      <c r="E145" s="9"/>
      <c r="F145" s="4"/>
      <c r="G145" s="4"/>
      <c r="H145" s="4"/>
      <c r="I145" s="4"/>
      <c r="J145" s="4"/>
      <c r="K145" s="9"/>
      <c r="L145" s="9"/>
      <c r="M145" s="4"/>
      <c r="N145" s="9"/>
      <c r="O145" s="4"/>
      <c r="P145" s="4"/>
      <c r="Q145" s="4"/>
      <c r="R145" s="4"/>
      <c r="S145" s="4"/>
      <c r="T145" s="4"/>
      <c r="U145" s="4"/>
      <c r="V145" s="7"/>
      <c r="W145" s="5"/>
      <c r="X145" s="7"/>
      <c r="Y145" s="7"/>
      <c r="Z145" s="7"/>
      <c r="AA145" s="4"/>
      <c r="AB145" s="7"/>
      <c r="AC145" s="7"/>
      <c r="AD145" s="5"/>
      <c r="AE145" s="7"/>
      <c r="AF145" s="7"/>
      <c r="AG145" s="7"/>
      <c r="AH145" s="4"/>
      <c r="AI145" s="7"/>
      <c r="AJ145" s="7"/>
      <c r="AK145" s="5"/>
      <c r="AL145" s="7"/>
      <c r="AM145" s="7"/>
      <c r="AN145" s="7"/>
      <c r="AO145" s="4"/>
      <c r="AP145" s="7"/>
      <c r="AQ145" s="7"/>
      <c r="AR145" s="5"/>
      <c r="AS145" s="7"/>
      <c r="AT145" s="7"/>
      <c r="AU145" s="7"/>
      <c r="AV145" s="4"/>
    </row>
    <row r="146" spans="4:48" ht="15.75" x14ac:dyDescent="0.3">
      <c r="D146" s="7"/>
      <c r="E146" s="9"/>
      <c r="F146" s="4"/>
      <c r="G146" s="4"/>
      <c r="H146" s="4"/>
      <c r="I146" s="4"/>
      <c r="J146" s="4"/>
      <c r="K146" s="9"/>
      <c r="L146" s="9"/>
      <c r="M146" s="4"/>
      <c r="N146" s="9"/>
      <c r="O146" s="4"/>
      <c r="P146" s="4"/>
      <c r="Q146" s="4"/>
      <c r="R146" s="4"/>
      <c r="S146" s="4"/>
      <c r="T146" s="4"/>
      <c r="U146" s="4"/>
      <c r="V146" s="7"/>
      <c r="W146" s="5"/>
      <c r="X146" s="7"/>
      <c r="Y146" s="7"/>
      <c r="Z146" s="7"/>
      <c r="AA146" s="4"/>
      <c r="AB146" s="7"/>
      <c r="AC146" s="7"/>
      <c r="AD146" s="5"/>
      <c r="AE146" s="7"/>
      <c r="AF146" s="7"/>
      <c r="AG146" s="7"/>
      <c r="AH146" s="4"/>
      <c r="AI146" s="7"/>
      <c r="AJ146" s="7"/>
      <c r="AK146" s="5"/>
      <c r="AL146" s="7"/>
      <c r="AM146" s="7"/>
      <c r="AN146" s="7"/>
      <c r="AO146" s="4"/>
      <c r="AP146" s="7"/>
      <c r="AQ146" s="7"/>
      <c r="AR146" s="5"/>
      <c r="AS146" s="7"/>
      <c r="AT146" s="7"/>
      <c r="AU146" s="7"/>
      <c r="AV146" s="4"/>
    </row>
    <row r="147" spans="4:48" ht="15.75" x14ac:dyDescent="0.3">
      <c r="D147" s="7"/>
      <c r="E147" s="9"/>
      <c r="F147" s="4"/>
      <c r="G147" s="4"/>
      <c r="H147" s="4"/>
      <c r="I147" s="4"/>
      <c r="J147" s="4"/>
      <c r="K147" s="9"/>
      <c r="L147" s="9"/>
      <c r="M147" s="4"/>
      <c r="N147" s="9"/>
      <c r="O147" s="4"/>
      <c r="P147" s="4"/>
      <c r="Q147" s="4"/>
      <c r="R147" s="4"/>
      <c r="S147" s="4"/>
      <c r="T147" s="4"/>
      <c r="U147" s="4"/>
      <c r="V147" s="7"/>
      <c r="W147" s="5"/>
      <c r="X147" s="7"/>
      <c r="Y147" s="7"/>
      <c r="Z147" s="7"/>
      <c r="AA147" s="4"/>
      <c r="AB147" s="7"/>
      <c r="AC147" s="7"/>
      <c r="AD147" s="5"/>
      <c r="AE147" s="7"/>
      <c r="AF147" s="7"/>
      <c r="AG147" s="7"/>
      <c r="AH147" s="4"/>
      <c r="AI147" s="7"/>
      <c r="AJ147" s="7"/>
      <c r="AK147" s="5"/>
      <c r="AL147" s="7"/>
      <c r="AM147" s="7"/>
      <c r="AN147" s="7"/>
      <c r="AO147" s="4"/>
      <c r="AP147" s="7"/>
      <c r="AQ147" s="7"/>
      <c r="AR147" s="5"/>
      <c r="AS147" s="7"/>
      <c r="AT147" s="7"/>
      <c r="AU147" s="7"/>
      <c r="AV147" s="4"/>
    </row>
    <row r="148" spans="4:48" ht="15.75" x14ac:dyDescent="0.3">
      <c r="D148" s="7"/>
      <c r="E148" s="9"/>
      <c r="F148" s="4"/>
      <c r="G148" s="4"/>
      <c r="H148" s="4"/>
      <c r="I148" s="4"/>
      <c r="J148" s="4"/>
      <c r="K148" s="9"/>
      <c r="L148" s="9"/>
      <c r="M148" s="4"/>
      <c r="N148" s="9"/>
      <c r="O148" s="4"/>
      <c r="P148" s="4"/>
      <c r="Q148" s="4"/>
      <c r="R148" s="4"/>
      <c r="S148" s="4"/>
      <c r="T148" s="4"/>
      <c r="U148" s="4"/>
      <c r="V148" s="7"/>
      <c r="W148" s="5"/>
      <c r="X148" s="7"/>
      <c r="Y148" s="7"/>
      <c r="Z148" s="7"/>
      <c r="AA148" s="4"/>
      <c r="AB148" s="7"/>
      <c r="AC148" s="7"/>
      <c r="AD148" s="5"/>
      <c r="AE148" s="7"/>
      <c r="AF148" s="7"/>
      <c r="AG148" s="7"/>
      <c r="AH148" s="4"/>
      <c r="AI148" s="7"/>
      <c r="AJ148" s="7"/>
      <c r="AK148" s="5"/>
      <c r="AL148" s="7"/>
      <c r="AM148" s="7"/>
      <c r="AN148" s="7"/>
      <c r="AO148" s="4"/>
      <c r="AP148" s="7"/>
      <c r="AQ148" s="7"/>
      <c r="AR148" s="5"/>
      <c r="AS148" s="7"/>
      <c r="AT148" s="7"/>
      <c r="AU148" s="7"/>
      <c r="AV148" s="4"/>
    </row>
    <row r="149" spans="4:48" ht="15.75" x14ac:dyDescent="0.3">
      <c r="D149" s="7"/>
      <c r="E149" s="9"/>
      <c r="F149" s="4"/>
      <c r="G149" s="4"/>
      <c r="H149" s="4"/>
      <c r="I149" s="4"/>
      <c r="J149" s="4"/>
      <c r="K149" s="9"/>
      <c r="L149" s="9"/>
      <c r="M149" s="4"/>
      <c r="N149" s="9"/>
      <c r="O149" s="4"/>
      <c r="P149" s="4"/>
      <c r="Q149" s="4"/>
      <c r="R149" s="4"/>
      <c r="S149" s="4"/>
      <c r="T149" s="4"/>
      <c r="U149" s="4"/>
      <c r="V149" s="7"/>
      <c r="W149" s="5"/>
      <c r="X149" s="7"/>
      <c r="Y149" s="7"/>
      <c r="Z149" s="7"/>
      <c r="AA149" s="4"/>
      <c r="AB149" s="7"/>
      <c r="AC149" s="7"/>
      <c r="AD149" s="5"/>
      <c r="AE149" s="7"/>
      <c r="AF149" s="7"/>
      <c r="AG149" s="7"/>
      <c r="AH149" s="4"/>
      <c r="AI149" s="7"/>
      <c r="AJ149" s="7"/>
      <c r="AK149" s="5"/>
      <c r="AL149" s="7"/>
      <c r="AM149" s="7"/>
      <c r="AN149" s="7"/>
      <c r="AO149" s="4"/>
      <c r="AP149" s="7"/>
      <c r="AQ149" s="7"/>
      <c r="AR149" s="5"/>
      <c r="AS149" s="7"/>
      <c r="AT149" s="7"/>
      <c r="AU149" s="7"/>
      <c r="AV149" s="4"/>
    </row>
    <row r="150" spans="4:48" ht="15.75" x14ac:dyDescent="0.3">
      <c r="D150" s="7"/>
      <c r="E150" s="9"/>
      <c r="F150" s="4"/>
      <c r="G150" s="4"/>
      <c r="H150" s="4"/>
      <c r="I150" s="4"/>
      <c r="J150" s="4"/>
      <c r="K150" s="9"/>
      <c r="L150" s="9"/>
      <c r="M150" s="4"/>
      <c r="N150" s="9"/>
      <c r="O150" s="4"/>
      <c r="P150" s="4"/>
      <c r="Q150" s="4"/>
      <c r="R150" s="4"/>
      <c r="S150" s="4"/>
      <c r="T150" s="4"/>
      <c r="U150" s="4"/>
      <c r="V150" s="7"/>
      <c r="W150" s="5"/>
      <c r="X150" s="7"/>
      <c r="Y150" s="7"/>
      <c r="Z150" s="7"/>
      <c r="AA150" s="4"/>
      <c r="AB150" s="7"/>
      <c r="AC150" s="7"/>
      <c r="AD150" s="5"/>
      <c r="AE150" s="7"/>
      <c r="AF150" s="7"/>
      <c r="AG150" s="7"/>
      <c r="AH150" s="4"/>
      <c r="AI150" s="7"/>
      <c r="AJ150" s="7"/>
      <c r="AK150" s="5"/>
      <c r="AL150" s="7"/>
      <c r="AM150" s="7"/>
      <c r="AN150" s="7"/>
      <c r="AO150" s="4"/>
      <c r="AP150" s="7"/>
      <c r="AQ150" s="7"/>
      <c r="AR150" s="5"/>
      <c r="AS150" s="7"/>
      <c r="AT150" s="7"/>
      <c r="AU150" s="7"/>
      <c r="AV150" s="4"/>
    </row>
    <row r="151" spans="4:48" ht="15.75" x14ac:dyDescent="0.3"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U151" s="5"/>
      <c r="Y151" s="4"/>
      <c r="AB151" s="5"/>
      <c r="AF151" s="4"/>
      <c r="AI151" s="5"/>
      <c r="AM151" s="4"/>
      <c r="AP151" s="5"/>
      <c r="AT151" s="4"/>
    </row>
    <row r="152" spans="4:48" ht="15.75" x14ac:dyDescent="0.3"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U152" s="5"/>
      <c r="Y152" s="4"/>
      <c r="AB152" s="5"/>
      <c r="AF152" s="4"/>
      <c r="AI152" s="5"/>
      <c r="AM152" s="4"/>
      <c r="AP152" s="5"/>
      <c r="AT152" s="4"/>
    </row>
    <row r="153" spans="4:48" ht="15.75" x14ac:dyDescent="0.3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U153" s="5"/>
      <c r="Y153" s="4"/>
      <c r="AB153" s="5"/>
      <c r="AF153" s="4"/>
      <c r="AI153" s="5"/>
      <c r="AM153" s="4"/>
      <c r="AP153" s="5"/>
      <c r="AT153" s="4"/>
    </row>
    <row r="154" spans="4:48" ht="15.75" x14ac:dyDescent="0.3"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U154" s="5"/>
      <c r="Y154" s="4"/>
      <c r="AB154" s="5"/>
      <c r="AF154" s="4"/>
      <c r="AI154" s="5"/>
      <c r="AM154" s="4"/>
      <c r="AP154" s="5"/>
      <c r="AT154" s="4"/>
    </row>
    <row r="155" spans="4:48" ht="15.75" x14ac:dyDescent="0.3">
      <c r="F155" s="4"/>
      <c r="G155" s="4"/>
      <c r="H155" s="4"/>
      <c r="I155" s="4"/>
      <c r="J155" s="4"/>
      <c r="L155" s="5"/>
      <c r="P155" s="4"/>
      <c r="S155" s="5"/>
      <c r="W155" s="4"/>
      <c r="Z155" s="5"/>
      <c r="AD155" s="4"/>
      <c r="AG155" s="5"/>
      <c r="AK155" s="4"/>
    </row>
    <row r="156" spans="4:48" ht="15.75" x14ac:dyDescent="0.3">
      <c r="F156" s="4"/>
      <c r="G156" s="4"/>
      <c r="H156" s="4"/>
      <c r="I156" s="4"/>
      <c r="J156" s="4"/>
      <c r="L156" s="5"/>
      <c r="P156" s="4"/>
      <c r="S156" s="5"/>
      <c r="W156" s="4"/>
      <c r="Z156" s="5"/>
      <c r="AD156" s="4"/>
      <c r="AG156" s="5"/>
      <c r="AK156" s="4"/>
    </row>
    <row r="157" spans="4:48" ht="15.75" x14ac:dyDescent="0.3">
      <c r="F157" s="4"/>
      <c r="G157" s="4"/>
      <c r="H157" s="4"/>
      <c r="I157" s="4"/>
      <c r="J157" s="4"/>
      <c r="L157" s="5"/>
      <c r="P157" s="4"/>
      <c r="S157" s="5"/>
      <c r="W157" s="4"/>
      <c r="Z157" s="5"/>
      <c r="AD157" s="4"/>
      <c r="AG157" s="5"/>
      <c r="AK157" s="4"/>
    </row>
    <row r="158" spans="4:48" ht="15.75" x14ac:dyDescent="0.3">
      <c r="F158" s="4"/>
      <c r="G158" s="4"/>
      <c r="H158" s="4"/>
      <c r="I158" s="4"/>
      <c r="J158" s="4"/>
      <c r="L158" s="5"/>
      <c r="P158" s="4"/>
      <c r="S158" s="5"/>
      <c r="W158" s="4"/>
      <c r="Z158" s="5"/>
      <c r="AD158" s="4"/>
      <c r="AG158" s="5"/>
      <c r="AK158" s="4"/>
    </row>
    <row r="159" spans="4:48" ht="15.75" x14ac:dyDescent="0.3">
      <c r="F159" s="4"/>
      <c r="G159" s="4"/>
      <c r="H159" s="4"/>
      <c r="I159" s="4"/>
      <c r="J159" s="4"/>
      <c r="L159" s="5"/>
      <c r="P159" s="4"/>
      <c r="S159" s="5"/>
      <c r="W159" s="4"/>
      <c r="Z159" s="5"/>
      <c r="AD159" s="4"/>
      <c r="AG159" s="5"/>
      <c r="AK159" s="4"/>
    </row>
    <row r="160" spans="4:48" ht="15.75" x14ac:dyDescent="0.3">
      <c r="F160" s="4"/>
      <c r="G160" s="4"/>
      <c r="H160" s="4"/>
      <c r="I160" s="4"/>
      <c r="J160" s="4"/>
      <c r="L160" s="5"/>
      <c r="P160" s="4"/>
      <c r="S160" s="5"/>
      <c r="W160" s="4"/>
      <c r="Z160" s="5"/>
      <c r="AD160" s="4"/>
      <c r="AG160" s="5"/>
      <c r="AK160" s="4"/>
    </row>
    <row r="161" spans="6:37" ht="15.75" x14ac:dyDescent="0.3">
      <c r="F161" s="4"/>
      <c r="G161" s="4"/>
      <c r="H161" s="4"/>
      <c r="I161" s="4"/>
      <c r="J161" s="4"/>
      <c r="L161" s="5"/>
      <c r="P161" s="4"/>
      <c r="S161" s="5"/>
      <c r="W161" s="4"/>
      <c r="Z161" s="5"/>
      <c r="AD161" s="4"/>
      <c r="AG161" s="5"/>
      <c r="AK161" s="4"/>
    </row>
    <row r="162" spans="6:37" ht="15.75" x14ac:dyDescent="0.3">
      <c r="F162" s="4"/>
      <c r="G162" s="4"/>
      <c r="H162" s="4"/>
      <c r="I162" s="4"/>
      <c r="J162" s="4"/>
      <c r="L162" s="5"/>
      <c r="P162" s="4"/>
      <c r="S162" s="5"/>
      <c r="W162" s="4"/>
      <c r="Z162" s="5"/>
      <c r="AD162" s="4"/>
      <c r="AG162" s="5"/>
      <c r="AK162" s="4"/>
    </row>
    <row r="163" spans="6:37" ht="15.75" x14ac:dyDescent="0.3">
      <c r="F163" s="4"/>
      <c r="G163" s="4"/>
      <c r="H163" s="4"/>
      <c r="I163" s="4"/>
      <c r="J163" s="4"/>
      <c r="L163" s="5"/>
      <c r="P163" s="4"/>
      <c r="S163" s="5"/>
      <c r="W163" s="4"/>
      <c r="Z163" s="5"/>
      <c r="AD163" s="4"/>
      <c r="AG163" s="5"/>
      <c r="AK163" s="4"/>
    </row>
    <row r="164" spans="6:37" ht="15.75" x14ac:dyDescent="0.3">
      <c r="F164" s="4"/>
      <c r="G164" s="4"/>
      <c r="H164" s="4"/>
      <c r="I164" s="4"/>
      <c r="J164" s="4"/>
      <c r="L164" s="5"/>
      <c r="P164" s="4"/>
      <c r="S164" s="5"/>
      <c r="W164" s="4"/>
      <c r="Z164" s="5"/>
      <c r="AD164" s="4"/>
      <c r="AG164" s="5"/>
      <c r="AK164" s="4"/>
    </row>
    <row r="165" spans="6:37" ht="15.75" x14ac:dyDescent="0.3">
      <c r="F165" s="4"/>
      <c r="G165" s="4"/>
      <c r="H165" s="4"/>
      <c r="I165" s="4"/>
      <c r="J165" s="4"/>
      <c r="L165" s="5"/>
      <c r="P165" s="4"/>
      <c r="S165" s="5"/>
      <c r="W165" s="4"/>
      <c r="Z165" s="5"/>
      <c r="AD165" s="4"/>
      <c r="AG165" s="5"/>
      <c r="AK165" s="4"/>
    </row>
    <row r="166" spans="6:37" ht="15.75" x14ac:dyDescent="0.3">
      <c r="F166" s="4"/>
      <c r="G166" s="4"/>
      <c r="H166" s="4"/>
      <c r="I166" s="4"/>
      <c r="J166" s="4"/>
      <c r="L166" s="5"/>
      <c r="P166" s="4"/>
      <c r="S166" s="5"/>
      <c r="W166" s="4"/>
      <c r="Z166" s="5"/>
      <c r="AD166" s="4"/>
      <c r="AG166" s="5"/>
      <c r="AK166" s="4"/>
    </row>
    <row r="167" spans="6:37" ht="15.75" x14ac:dyDescent="0.3">
      <c r="F167" s="4"/>
      <c r="G167" s="4"/>
      <c r="H167" s="4"/>
      <c r="I167" s="4"/>
      <c r="J167" s="4"/>
      <c r="L167" s="5"/>
      <c r="P167" s="4"/>
      <c r="S167" s="5"/>
      <c r="W167" s="4"/>
      <c r="Z167" s="5"/>
      <c r="AD167" s="4"/>
      <c r="AG167" s="5"/>
      <c r="AK167" s="4"/>
    </row>
    <row r="168" spans="6:37" ht="15.75" x14ac:dyDescent="0.3">
      <c r="F168" s="4"/>
      <c r="G168" s="4"/>
      <c r="H168" s="4"/>
      <c r="I168" s="4"/>
      <c r="J168" s="4"/>
      <c r="L168" s="5"/>
      <c r="P168" s="4"/>
      <c r="S168" s="5"/>
      <c r="W168" s="4"/>
      <c r="Z168" s="5"/>
      <c r="AD168" s="4"/>
      <c r="AG168" s="5"/>
      <c r="AK168" s="4"/>
    </row>
    <row r="169" spans="6:37" ht="15.75" x14ac:dyDescent="0.3">
      <c r="F169" s="4"/>
      <c r="G169" s="4"/>
      <c r="H169" s="4"/>
      <c r="I169" s="4"/>
      <c r="J169" s="4"/>
      <c r="L169" s="5"/>
      <c r="P169" s="4"/>
      <c r="S169" s="5"/>
      <c r="W169" s="4"/>
      <c r="Z169" s="5"/>
      <c r="AD169" s="4"/>
      <c r="AG169" s="5"/>
      <c r="AK169" s="4"/>
    </row>
    <row r="170" spans="6:37" ht="15.75" x14ac:dyDescent="0.3">
      <c r="F170" s="4"/>
      <c r="G170" s="4"/>
      <c r="H170" s="4"/>
      <c r="I170" s="4"/>
      <c r="J170" s="4"/>
      <c r="L170" s="5"/>
      <c r="P170" s="4"/>
      <c r="S170" s="5"/>
      <c r="W170" s="4"/>
      <c r="Z170" s="5"/>
      <c r="AD170" s="4"/>
      <c r="AG170" s="5"/>
      <c r="AK170" s="4"/>
    </row>
    <row r="171" spans="6:37" ht="15.75" x14ac:dyDescent="0.3">
      <c r="F171" s="4"/>
      <c r="G171" s="4"/>
      <c r="H171" s="4"/>
      <c r="I171" s="4"/>
      <c r="J171" s="4"/>
      <c r="L171" s="5"/>
      <c r="P171" s="4"/>
      <c r="S171" s="5"/>
      <c r="W171" s="4"/>
      <c r="Z171" s="5"/>
      <c r="AD171" s="4"/>
      <c r="AG171" s="5"/>
      <c r="AK171" s="4"/>
    </row>
    <row r="172" spans="6:37" ht="15.75" x14ac:dyDescent="0.3">
      <c r="F172" s="4"/>
      <c r="G172" s="4"/>
      <c r="H172" s="4"/>
      <c r="I172" s="4"/>
      <c r="J172" s="4"/>
      <c r="L172" s="5"/>
      <c r="P172" s="4"/>
      <c r="S172" s="5"/>
      <c r="W172" s="4"/>
      <c r="Z172" s="5"/>
      <c r="AD172" s="4"/>
      <c r="AG172" s="5"/>
      <c r="AK172" s="4"/>
    </row>
    <row r="173" spans="6:37" ht="15.75" x14ac:dyDescent="0.3">
      <c r="F173" s="4"/>
      <c r="G173" s="4"/>
      <c r="H173" s="4"/>
      <c r="I173" s="4"/>
      <c r="J173" s="4"/>
      <c r="L173" s="5"/>
      <c r="P173" s="4"/>
      <c r="S173" s="5"/>
      <c r="W173" s="4"/>
      <c r="Z173" s="5"/>
      <c r="AD173" s="4"/>
      <c r="AG173" s="5"/>
      <c r="AK173" s="4"/>
    </row>
    <row r="174" spans="6:37" ht="15.75" x14ac:dyDescent="0.3">
      <c r="F174" s="4"/>
      <c r="G174" s="4"/>
      <c r="H174" s="4"/>
      <c r="I174" s="4"/>
      <c r="J174" s="4"/>
      <c r="L174" s="5"/>
      <c r="P174" s="4"/>
      <c r="S174" s="5"/>
      <c r="W174" s="4"/>
      <c r="Z174" s="5"/>
      <c r="AD174" s="4"/>
      <c r="AG174" s="5"/>
      <c r="AK174" s="4"/>
    </row>
    <row r="175" spans="6:37" ht="15.75" x14ac:dyDescent="0.3">
      <c r="F175" s="4"/>
      <c r="G175" s="4"/>
      <c r="H175" s="4"/>
      <c r="I175" s="4"/>
      <c r="J175" s="4"/>
      <c r="L175" s="5"/>
      <c r="P175" s="4"/>
      <c r="S175" s="5"/>
      <c r="W175" s="4"/>
      <c r="Z175" s="5"/>
      <c r="AD175" s="4"/>
      <c r="AG175" s="5"/>
      <c r="AK175" s="4"/>
    </row>
    <row r="176" spans="6:37" ht="15.75" x14ac:dyDescent="0.3">
      <c r="F176" s="4"/>
      <c r="G176" s="4"/>
      <c r="H176" s="4"/>
      <c r="I176" s="4"/>
      <c r="J176" s="4"/>
      <c r="L176" s="5"/>
      <c r="P176" s="4"/>
      <c r="S176" s="5"/>
      <c r="W176" s="4"/>
      <c r="Z176" s="5"/>
      <c r="AD176" s="4"/>
      <c r="AG176" s="5"/>
      <c r="AK176" s="4"/>
    </row>
    <row r="177" spans="6:37" ht="15.75" x14ac:dyDescent="0.3">
      <c r="F177" s="4"/>
      <c r="G177" s="4"/>
      <c r="H177" s="4"/>
      <c r="I177" s="4"/>
      <c r="J177" s="4"/>
      <c r="L177" s="5"/>
      <c r="P177" s="4"/>
      <c r="S177" s="5"/>
      <c r="W177" s="4"/>
      <c r="Z177" s="5"/>
      <c r="AD177" s="4"/>
      <c r="AG177" s="5"/>
      <c r="AK177" s="4"/>
    </row>
    <row r="178" spans="6:37" ht="15.75" x14ac:dyDescent="0.3">
      <c r="F178" s="4"/>
      <c r="G178" s="4"/>
      <c r="H178" s="4"/>
      <c r="I178" s="4"/>
      <c r="J178" s="4"/>
      <c r="L178" s="5"/>
      <c r="P178" s="4"/>
      <c r="S178" s="5"/>
      <c r="W178" s="4"/>
      <c r="Z178" s="5"/>
      <c r="AD178" s="4"/>
      <c r="AG178" s="5"/>
      <c r="AK178" s="4"/>
    </row>
    <row r="179" spans="6:37" ht="15.75" x14ac:dyDescent="0.3">
      <c r="F179" s="4"/>
      <c r="G179" s="4"/>
      <c r="H179" s="4"/>
      <c r="I179" s="4"/>
      <c r="J179" s="4"/>
      <c r="L179" s="5"/>
      <c r="P179" s="4"/>
      <c r="S179" s="5"/>
      <c r="W179" s="4"/>
      <c r="Z179" s="5"/>
      <c r="AD179" s="4"/>
      <c r="AG179" s="5"/>
      <c r="AK179" s="4"/>
    </row>
    <row r="180" spans="6:37" ht="15.75" x14ac:dyDescent="0.3">
      <c r="F180" s="4"/>
      <c r="G180" s="4"/>
      <c r="H180" s="4"/>
      <c r="I180" s="4"/>
      <c r="J180" s="4"/>
      <c r="L180" s="5"/>
      <c r="P180" s="4"/>
      <c r="S180" s="5"/>
      <c r="W180" s="4"/>
      <c r="Z180" s="5"/>
      <c r="AD180" s="4"/>
      <c r="AG180" s="5"/>
      <c r="AK180" s="4"/>
    </row>
    <row r="181" spans="6:37" ht="15.75" x14ac:dyDescent="0.3">
      <c r="F181" s="4"/>
      <c r="G181" s="4"/>
      <c r="H181" s="4"/>
      <c r="I181" s="4"/>
      <c r="J181" s="4"/>
      <c r="L181" s="5"/>
      <c r="P181" s="4"/>
      <c r="S181" s="5"/>
      <c r="W181" s="4"/>
      <c r="Z181" s="5"/>
      <c r="AD181" s="4"/>
      <c r="AG181" s="5"/>
      <c r="AK181" s="4"/>
    </row>
    <row r="182" spans="6:37" ht="15.75" x14ac:dyDescent="0.3">
      <c r="F182" s="4"/>
      <c r="G182" s="4"/>
      <c r="H182" s="4"/>
      <c r="I182" s="4"/>
      <c r="J182" s="4"/>
      <c r="L182" s="5"/>
      <c r="P182" s="4"/>
      <c r="S182" s="5"/>
      <c r="W182" s="4"/>
      <c r="Z182" s="5"/>
      <c r="AD182" s="4"/>
      <c r="AG182" s="5"/>
      <c r="AK182" s="4"/>
    </row>
    <row r="183" spans="6:37" ht="15.75" x14ac:dyDescent="0.3">
      <c r="F183" s="4"/>
      <c r="G183" s="4"/>
      <c r="H183" s="4"/>
      <c r="I183" s="4"/>
      <c r="J183" s="4"/>
      <c r="L183" s="5"/>
      <c r="P183" s="4"/>
      <c r="S183" s="5"/>
      <c r="W183" s="4"/>
      <c r="Z183" s="5"/>
      <c r="AD183" s="4"/>
      <c r="AG183" s="5"/>
      <c r="AK183" s="4"/>
    </row>
    <row r="184" spans="6:37" ht="15.75" x14ac:dyDescent="0.3">
      <c r="F184" s="4"/>
      <c r="G184" s="4"/>
      <c r="H184" s="4"/>
      <c r="I184" s="4"/>
      <c r="J184" s="4"/>
      <c r="L184" s="5"/>
      <c r="P184" s="4"/>
      <c r="S184" s="5"/>
      <c r="W184" s="4"/>
      <c r="Z184" s="5"/>
      <c r="AD184" s="4"/>
      <c r="AG184" s="5"/>
      <c r="AK184" s="4"/>
    </row>
    <row r="185" spans="6:37" ht="15.75" x14ac:dyDescent="0.3">
      <c r="F185" s="4"/>
      <c r="G185" s="4"/>
      <c r="H185" s="4"/>
      <c r="I185" s="4"/>
      <c r="J185" s="4"/>
      <c r="L185" s="5"/>
      <c r="P185" s="4"/>
      <c r="S185" s="5"/>
      <c r="W185" s="4"/>
      <c r="Z185" s="5"/>
      <c r="AD185" s="4"/>
      <c r="AG185" s="5"/>
      <c r="AK185" s="4"/>
    </row>
    <row r="186" spans="6:37" ht="15.75" x14ac:dyDescent="0.3">
      <c r="F186" s="4"/>
      <c r="G186" s="4"/>
      <c r="H186" s="4"/>
      <c r="I186" s="4"/>
      <c r="J186" s="4"/>
      <c r="L186" s="5"/>
      <c r="P186" s="4"/>
      <c r="S186" s="5"/>
      <c r="W186" s="4"/>
      <c r="Z186" s="5"/>
      <c r="AD186" s="4"/>
      <c r="AG186" s="5"/>
      <c r="AK186" s="4"/>
    </row>
    <row r="187" spans="6:37" ht="15.75" x14ac:dyDescent="0.3">
      <c r="F187" s="4"/>
      <c r="G187" s="4"/>
      <c r="H187" s="4"/>
      <c r="I187" s="4"/>
      <c r="J187" s="4"/>
      <c r="L187" s="5"/>
      <c r="P187" s="4"/>
      <c r="S187" s="5"/>
      <c r="W187" s="4"/>
      <c r="Z187" s="5"/>
      <c r="AD187" s="4"/>
      <c r="AG187" s="5"/>
      <c r="AK187" s="4"/>
    </row>
    <row r="188" spans="6:37" ht="15.75" x14ac:dyDescent="0.3">
      <c r="F188" s="4"/>
      <c r="G188" s="4"/>
      <c r="H188" s="4"/>
      <c r="I188" s="4"/>
      <c r="J188" s="4"/>
      <c r="L188" s="5"/>
      <c r="P188" s="4"/>
      <c r="S188" s="5"/>
      <c r="W188" s="4"/>
      <c r="Z188" s="5"/>
      <c r="AD188" s="4"/>
      <c r="AG188" s="5"/>
      <c r="AK188" s="4"/>
    </row>
    <row r="189" spans="6:37" ht="15.75" x14ac:dyDescent="0.3">
      <c r="F189" s="4"/>
      <c r="G189" s="4"/>
      <c r="H189" s="4"/>
      <c r="I189" s="4"/>
      <c r="J189" s="4"/>
      <c r="L189" s="5"/>
      <c r="P189" s="4"/>
      <c r="S189" s="5"/>
      <c r="W189" s="4"/>
      <c r="Z189" s="5"/>
      <c r="AD189" s="4"/>
      <c r="AG189" s="5"/>
      <c r="AK189" s="4"/>
    </row>
    <row r="190" spans="6:37" ht="15.75" x14ac:dyDescent="0.3">
      <c r="F190" s="4"/>
      <c r="G190" s="4"/>
      <c r="H190" s="4"/>
      <c r="I190" s="4"/>
      <c r="J190" s="4"/>
      <c r="L190" s="5"/>
      <c r="P190" s="4"/>
      <c r="S190" s="5"/>
      <c r="W190" s="4"/>
      <c r="Z190" s="5"/>
      <c r="AD190" s="4"/>
      <c r="AG190" s="5"/>
      <c r="AK190" s="4"/>
    </row>
    <row r="191" spans="6:37" ht="15.75" x14ac:dyDescent="0.3">
      <c r="F191" s="4"/>
      <c r="G191" s="4"/>
      <c r="H191" s="4"/>
      <c r="I191" s="4"/>
      <c r="J191" s="4"/>
      <c r="L191" s="5"/>
      <c r="P191" s="4"/>
      <c r="S191" s="5"/>
      <c r="W191" s="4"/>
      <c r="Z191" s="5"/>
      <c r="AD191" s="4"/>
      <c r="AG191" s="5"/>
      <c r="AK191" s="4"/>
    </row>
    <row r="192" spans="6:37" ht="15.75" x14ac:dyDescent="0.3">
      <c r="F192" s="4"/>
      <c r="G192" s="4"/>
      <c r="H192" s="4"/>
      <c r="I192" s="4"/>
      <c r="J192" s="4"/>
      <c r="L192" s="5"/>
      <c r="P192" s="4"/>
      <c r="S192" s="5"/>
      <c r="W192" s="4"/>
      <c r="Z192" s="5"/>
      <c r="AD192" s="4"/>
      <c r="AG192" s="5"/>
      <c r="AK192" s="4"/>
    </row>
    <row r="193" spans="6:37" ht="15.75" x14ac:dyDescent="0.3">
      <c r="F193" s="4"/>
      <c r="G193" s="4"/>
      <c r="H193" s="4"/>
      <c r="I193" s="4"/>
      <c r="J193" s="4"/>
      <c r="L193" s="5"/>
      <c r="P193" s="4"/>
      <c r="S193" s="5"/>
      <c r="W193" s="4"/>
      <c r="Z193" s="5"/>
      <c r="AD193" s="4"/>
      <c r="AG193" s="5"/>
      <c r="AK193" s="4"/>
    </row>
    <row r="194" spans="6:37" ht="15.75" x14ac:dyDescent="0.3">
      <c r="F194" s="4"/>
      <c r="G194" s="4"/>
      <c r="H194" s="4"/>
      <c r="I194" s="4"/>
      <c r="J194" s="4"/>
      <c r="L194" s="5"/>
      <c r="P194" s="4"/>
      <c r="S194" s="5"/>
      <c r="W194" s="4"/>
      <c r="Z194" s="5"/>
      <c r="AD194" s="4"/>
      <c r="AG194" s="5"/>
      <c r="AK194" s="4"/>
    </row>
    <row r="195" spans="6:37" ht="15.75" x14ac:dyDescent="0.3">
      <c r="F195" s="4"/>
      <c r="G195" s="4"/>
      <c r="H195" s="4"/>
      <c r="I195" s="4"/>
      <c r="J195" s="4"/>
      <c r="L195" s="5"/>
      <c r="P195" s="4"/>
      <c r="S195" s="5"/>
      <c r="W195" s="4"/>
      <c r="Z195" s="5"/>
      <c r="AD195" s="4"/>
      <c r="AG195" s="5"/>
      <c r="AK195" s="4"/>
    </row>
    <row r="196" spans="6:37" ht="15.75" x14ac:dyDescent="0.3">
      <c r="F196" s="4"/>
      <c r="G196" s="4"/>
      <c r="H196" s="4"/>
      <c r="I196" s="4"/>
      <c r="J196" s="4"/>
      <c r="L196" s="5"/>
      <c r="P196" s="4"/>
      <c r="S196" s="5"/>
      <c r="W196" s="4"/>
      <c r="Z196" s="5"/>
      <c r="AD196" s="4"/>
      <c r="AG196" s="5"/>
      <c r="AK196" s="4"/>
    </row>
    <row r="197" spans="6:37" ht="15.75" x14ac:dyDescent="0.3">
      <c r="F197" s="4"/>
      <c r="G197" s="4"/>
      <c r="H197" s="4"/>
      <c r="I197" s="4"/>
      <c r="J197" s="4"/>
      <c r="L197" s="5"/>
      <c r="P197" s="4"/>
      <c r="S197" s="5"/>
      <c r="W197" s="4"/>
      <c r="Z197" s="5"/>
      <c r="AD197" s="4"/>
      <c r="AG197" s="5"/>
      <c r="AK197" s="4"/>
    </row>
    <row r="198" spans="6:37" ht="15.75" x14ac:dyDescent="0.3">
      <c r="F198" s="4"/>
      <c r="G198" s="4"/>
      <c r="H198" s="4"/>
      <c r="I198" s="4"/>
      <c r="J198" s="4"/>
      <c r="L198" s="5"/>
      <c r="P198" s="4"/>
      <c r="S198" s="5"/>
      <c r="W198" s="4"/>
      <c r="Z198" s="5"/>
      <c r="AD198" s="4"/>
      <c r="AG198" s="5"/>
      <c r="AK198" s="4"/>
    </row>
    <row r="199" spans="6:37" ht="15.75" x14ac:dyDescent="0.3">
      <c r="F199" s="4"/>
      <c r="G199" s="4"/>
      <c r="H199" s="4"/>
      <c r="I199" s="4"/>
      <c r="J199" s="4"/>
      <c r="L199" s="5"/>
      <c r="P199" s="4"/>
      <c r="S199" s="5"/>
      <c r="W199" s="4"/>
      <c r="Z199" s="5"/>
      <c r="AD199" s="4"/>
      <c r="AG199" s="5"/>
      <c r="AK199" s="4"/>
    </row>
    <row r="200" spans="6:37" ht="15.75" x14ac:dyDescent="0.3">
      <c r="F200" s="4"/>
      <c r="G200" s="4"/>
      <c r="H200" s="4"/>
      <c r="I200" s="4"/>
      <c r="J200" s="4"/>
      <c r="L200" s="5"/>
      <c r="P200" s="4"/>
      <c r="S200" s="5"/>
      <c r="W200" s="4"/>
      <c r="Z200" s="5"/>
      <c r="AD200" s="4"/>
      <c r="AG200" s="5"/>
      <c r="AK200" s="4"/>
    </row>
    <row r="201" spans="6:37" ht="15.75" x14ac:dyDescent="0.3">
      <c r="F201" s="4"/>
      <c r="G201" s="4"/>
      <c r="H201" s="4"/>
      <c r="I201" s="4"/>
      <c r="J201" s="4"/>
      <c r="L201" s="5"/>
      <c r="P201" s="4"/>
      <c r="S201" s="5"/>
      <c r="W201" s="4"/>
      <c r="Z201" s="5"/>
      <c r="AD201" s="4"/>
      <c r="AG201" s="5"/>
      <c r="AK201" s="4"/>
    </row>
    <row r="202" spans="6:37" ht="15.75" x14ac:dyDescent="0.3">
      <c r="F202" s="4"/>
      <c r="G202" s="4"/>
      <c r="H202" s="4"/>
      <c r="I202" s="4"/>
      <c r="J202" s="4"/>
      <c r="L202" s="5"/>
      <c r="P202" s="4"/>
      <c r="S202" s="5"/>
      <c r="W202" s="4"/>
      <c r="Z202" s="5"/>
      <c r="AD202" s="4"/>
      <c r="AG202" s="5"/>
      <c r="AK202" s="4"/>
    </row>
    <row r="203" spans="6:37" ht="15.75" x14ac:dyDescent="0.3">
      <c r="F203" s="4"/>
      <c r="G203" s="4"/>
      <c r="H203" s="4"/>
      <c r="I203" s="4"/>
      <c r="J203" s="4"/>
      <c r="L203" s="5"/>
      <c r="P203" s="4"/>
      <c r="S203" s="5"/>
      <c r="W203" s="4"/>
      <c r="Z203" s="5"/>
      <c r="AD203" s="4"/>
      <c r="AG203" s="5"/>
      <c r="AK203" s="4"/>
    </row>
    <row r="204" spans="6:37" ht="15.75" x14ac:dyDescent="0.3">
      <c r="F204" s="4"/>
      <c r="G204" s="4"/>
      <c r="H204" s="4"/>
      <c r="I204" s="4"/>
      <c r="J204" s="4"/>
      <c r="L204" s="5"/>
      <c r="P204" s="4"/>
      <c r="S204" s="5"/>
      <c r="W204" s="4"/>
      <c r="Z204" s="5"/>
      <c r="AD204" s="4"/>
      <c r="AG204" s="5"/>
      <c r="AK204" s="4"/>
    </row>
    <row r="205" spans="6:37" ht="15.75" x14ac:dyDescent="0.3">
      <c r="F205" s="4"/>
      <c r="G205" s="4"/>
      <c r="H205" s="4"/>
      <c r="I205" s="4"/>
      <c r="J205" s="4"/>
      <c r="L205" s="5"/>
      <c r="P205" s="4"/>
      <c r="S205" s="5"/>
      <c r="W205" s="4"/>
      <c r="Z205" s="5"/>
      <c r="AD205" s="4"/>
      <c r="AG205" s="5"/>
      <c r="AK205" s="4"/>
    </row>
    <row r="206" spans="6:37" ht="15.75" x14ac:dyDescent="0.3">
      <c r="F206" s="4"/>
      <c r="G206" s="4"/>
      <c r="H206" s="4"/>
      <c r="I206" s="4"/>
      <c r="J206" s="4"/>
      <c r="L206" s="5"/>
      <c r="P206" s="4"/>
      <c r="S206" s="5"/>
      <c r="W206" s="4"/>
      <c r="Z206" s="5"/>
      <c r="AD206" s="4"/>
      <c r="AG206" s="5"/>
      <c r="AK206" s="4"/>
    </row>
    <row r="207" spans="6:37" ht="15.75" x14ac:dyDescent="0.3">
      <c r="F207" s="4"/>
      <c r="G207" s="4"/>
      <c r="H207" s="4"/>
      <c r="I207" s="4"/>
      <c r="J207" s="4"/>
      <c r="L207" s="5"/>
      <c r="P207" s="4"/>
      <c r="S207" s="5"/>
      <c r="W207" s="4"/>
      <c r="Z207" s="5"/>
      <c r="AD207" s="4"/>
      <c r="AG207" s="5"/>
      <c r="AK207" s="4"/>
    </row>
    <row r="208" spans="6:37" ht="15.75" x14ac:dyDescent="0.3">
      <c r="F208" s="4"/>
      <c r="G208" s="4"/>
      <c r="H208" s="4"/>
      <c r="I208" s="4"/>
      <c r="J208" s="4"/>
      <c r="L208" s="5"/>
      <c r="P208" s="4"/>
      <c r="S208" s="5"/>
      <c r="W208" s="4"/>
      <c r="Z208" s="5"/>
      <c r="AD208" s="4"/>
      <c r="AG208" s="5"/>
      <c r="AK208" s="4"/>
    </row>
    <row r="209" spans="6:37" ht="15.75" x14ac:dyDescent="0.3">
      <c r="F209" s="4"/>
      <c r="G209" s="4"/>
      <c r="H209" s="4"/>
      <c r="I209" s="4"/>
      <c r="J209" s="4"/>
      <c r="L209" s="5"/>
      <c r="P209" s="4"/>
      <c r="S209" s="5"/>
      <c r="W209" s="4"/>
      <c r="Z209" s="5"/>
      <c r="AD209" s="4"/>
      <c r="AG209" s="5"/>
      <c r="AK209" s="4"/>
    </row>
    <row r="210" spans="6:37" ht="15.75" x14ac:dyDescent="0.3">
      <c r="F210" s="4"/>
      <c r="G210" s="4"/>
      <c r="H210" s="4"/>
      <c r="I210" s="4"/>
      <c r="J210" s="4"/>
      <c r="L210" s="5"/>
      <c r="P210" s="4"/>
      <c r="S210" s="5"/>
      <c r="W210" s="4"/>
      <c r="Z210" s="5"/>
      <c r="AD210" s="4"/>
      <c r="AG210" s="5"/>
      <c r="AK210" s="4"/>
    </row>
    <row r="211" spans="6:37" ht="15.75" x14ac:dyDescent="0.3">
      <c r="F211" s="4"/>
      <c r="G211" s="4"/>
      <c r="H211" s="4"/>
      <c r="I211" s="4"/>
      <c r="J211" s="4"/>
      <c r="L211" s="5"/>
      <c r="P211" s="4"/>
      <c r="S211" s="5"/>
      <c r="W211" s="4"/>
      <c r="Z211" s="5"/>
      <c r="AD211" s="4"/>
      <c r="AG211" s="5"/>
      <c r="AK211" s="4"/>
    </row>
    <row r="212" spans="6:37" ht="15.75" x14ac:dyDescent="0.3">
      <c r="F212" s="4"/>
      <c r="G212" s="4"/>
      <c r="H212" s="4"/>
      <c r="I212" s="4"/>
      <c r="J212" s="4"/>
      <c r="L212" s="5"/>
      <c r="P212" s="4"/>
      <c r="S212" s="5"/>
      <c r="W212" s="4"/>
      <c r="Z212" s="5"/>
      <c r="AD212" s="4"/>
      <c r="AG212" s="5"/>
      <c r="AK212" s="4"/>
    </row>
    <row r="213" spans="6:37" ht="15.75" x14ac:dyDescent="0.3">
      <c r="F213" s="4"/>
      <c r="G213" s="4"/>
      <c r="H213" s="4"/>
      <c r="I213" s="4"/>
      <c r="J213" s="4"/>
      <c r="L213" s="5"/>
      <c r="P213" s="4"/>
      <c r="S213" s="5"/>
      <c r="W213" s="4"/>
      <c r="Z213" s="5"/>
      <c r="AD213" s="4"/>
      <c r="AG213" s="5"/>
      <c r="AK213" s="4"/>
    </row>
    <row r="214" spans="6:37" ht="15.75" x14ac:dyDescent="0.3">
      <c r="F214" s="4"/>
      <c r="G214" s="4"/>
      <c r="H214" s="4"/>
      <c r="I214" s="4"/>
      <c r="J214" s="4"/>
      <c r="L214" s="5"/>
      <c r="P214" s="4"/>
      <c r="S214" s="5"/>
      <c r="W214" s="4"/>
      <c r="Z214" s="5"/>
      <c r="AD214" s="4"/>
      <c r="AG214" s="5"/>
      <c r="AK214" s="4"/>
    </row>
    <row r="215" spans="6:37" ht="15.75" x14ac:dyDescent="0.3">
      <c r="F215" s="4"/>
      <c r="G215" s="4"/>
      <c r="H215" s="4"/>
      <c r="I215" s="4"/>
      <c r="J215" s="4"/>
      <c r="L215" s="5"/>
      <c r="P215" s="4"/>
      <c r="S215" s="5"/>
      <c r="W215" s="4"/>
      <c r="Z215" s="5"/>
      <c r="AD215" s="4"/>
      <c r="AG215" s="5"/>
      <c r="AK215" s="4"/>
    </row>
    <row r="216" spans="6:37" ht="15.75" x14ac:dyDescent="0.3">
      <c r="F216" s="4"/>
      <c r="G216" s="4"/>
      <c r="H216" s="4"/>
      <c r="I216" s="4"/>
      <c r="J216" s="4"/>
      <c r="L216" s="5"/>
      <c r="P216" s="4"/>
      <c r="S216" s="5"/>
      <c r="W216" s="4"/>
      <c r="Z216" s="5"/>
      <c r="AD216" s="4"/>
      <c r="AG216" s="5"/>
      <c r="AK216" s="4"/>
    </row>
    <row r="217" spans="6:37" ht="15.75" x14ac:dyDescent="0.3">
      <c r="F217" s="4"/>
      <c r="G217" s="4"/>
      <c r="H217" s="4"/>
      <c r="I217" s="4"/>
      <c r="J217" s="4"/>
      <c r="L217" s="5"/>
      <c r="P217" s="4"/>
      <c r="S217" s="5"/>
      <c r="W217" s="4"/>
      <c r="Z217" s="5"/>
      <c r="AD217" s="4"/>
      <c r="AG217" s="5"/>
      <c r="AK217" s="4"/>
    </row>
    <row r="218" spans="6:37" ht="15.75" x14ac:dyDescent="0.3">
      <c r="F218" s="4"/>
      <c r="G218" s="4"/>
      <c r="H218" s="4"/>
      <c r="I218" s="4"/>
      <c r="J218" s="4"/>
      <c r="L218" s="5"/>
      <c r="P218" s="4"/>
      <c r="S218" s="5"/>
      <c r="W218" s="4"/>
      <c r="Z218" s="5"/>
      <c r="AD218" s="4"/>
      <c r="AG218" s="5"/>
      <c r="AK218" s="4"/>
    </row>
    <row r="219" spans="6:37" ht="15.75" x14ac:dyDescent="0.3">
      <c r="F219" s="4"/>
      <c r="G219" s="4"/>
      <c r="H219" s="4"/>
      <c r="I219" s="4"/>
      <c r="J219" s="4"/>
      <c r="L219" s="5"/>
      <c r="P219" s="4"/>
      <c r="S219" s="5"/>
      <c r="W219" s="4"/>
      <c r="Z219" s="5"/>
      <c r="AD219" s="4"/>
      <c r="AG219" s="5"/>
      <c r="AK219" s="4"/>
    </row>
    <row r="220" spans="6:37" ht="15.75" x14ac:dyDescent="0.3">
      <c r="F220" s="4"/>
      <c r="G220" s="4"/>
      <c r="H220" s="4"/>
      <c r="I220" s="4"/>
      <c r="J220" s="4"/>
      <c r="L220" s="5"/>
      <c r="P220" s="4"/>
      <c r="S220" s="5"/>
      <c r="W220" s="4"/>
      <c r="Z220" s="5"/>
      <c r="AD220" s="4"/>
      <c r="AG220" s="5"/>
      <c r="AK220" s="4"/>
    </row>
    <row r="221" spans="6:37" ht="15.75" x14ac:dyDescent="0.3">
      <c r="F221" s="4"/>
      <c r="G221" s="4"/>
      <c r="H221" s="4"/>
      <c r="I221" s="4"/>
      <c r="J221" s="4"/>
      <c r="L221" s="5"/>
      <c r="P221" s="4"/>
      <c r="S221" s="5"/>
      <c r="W221" s="4"/>
      <c r="Z221" s="5"/>
      <c r="AD221" s="4"/>
      <c r="AG221" s="5"/>
      <c r="AK221" s="4"/>
    </row>
    <row r="222" spans="6:37" ht="15.75" x14ac:dyDescent="0.3">
      <c r="F222" s="4"/>
      <c r="G222" s="4"/>
      <c r="H222" s="4"/>
      <c r="I222" s="4"/>
      <c r="J222" s="4"/>
      <c r="L222" s="5"/>
      <c r="P222" s="4"/>
      <c r="S222" s="5"/>
      <c r="W222" s="4"/>
      <c r="Z222" s="5"/>
      <c r="AD222" s="4"/>
      <c r="AG222" s="5"/>
      <c r="AK222" s="4"/>
    </row>
    <row r="223" spans="6:37" ht="15.75" x14ac:dyDescent="0.3">
      <c r="F223" s="4"/>
      <c r="G223" s="4"/>
      <c r="H223" s="4"/>
      <c r="I223" s="4"/>
      <c r="J223" s="4"/>
      <c r="L223" s="5"/>
      <c r="P223" s="4"/>
      <c r="S223" s="5"/>
      <c r="W223" s="4"/>
      <c r="Z223" s="5"/>
      <c r="AD223" s="4"/>
      <c r="AG223" s="5"/>
      <c r="AK223" s="4"/>
    </row>
    <row r="224" spans="6:37" ht="15.75" x14ac:dyDescent="0.3">
      <c r="F224" s="4"/>
      <c r="G224" s="4"/>
      <c r="H224" s="4"/>
      <c r="I224" s="4"/>
      <c r="J224" s="4"/>
      <c r="L224" s="5"/>
      <c r="P224" s="4"/>
      <c r="S224" s="5"/>
      <c r="W224" s="4"/>
      <c r="Z224" s="5"/>
      <c r="AD224" s="4"/>
      <c r="AG224" s="5"/>
      <c r="AK224" s="4"/>
    </row>
    <row r="225" spans="6:37" ht="15.75" x14ac:dyDescent="0.3">
      <c r="F225" s="4"/>
      <c r="G225" s="4"/>
      <c r="H225" s="4"/>
      <c r="I225" s="4"/>
      <c r="J225" s="4"/>
      <c r="L225" s="5"/>
      <c r="P225" s="4"/>
      <c r="S225" s="5"/>
      <c r="W225" s="4"/>
      <c r="Z225" s="5"/>
      <c r="AD225" s="4"/>
      <c r="AG225" s="5"/>
      <c r="AK225" s="4"/>
    </row>
    <row r="226" spans="6:37" ht="15.75" x14ac:dyDescent="0.3">
      <c r="F226" s="4"/>
      <c r="G226" s="4"/>
      <c r="H226" s="4"/>
      <c r="I226" s="4"/>
      <c r="J226" s="4"/>
      <c r="L226" s="5"/>
      <c r="P226" s="4"/>
      <c r="S226" s="5"/>
      <c r="W226" s="4"/>
      <c r="Z226" s="5"/>
      <c r="AD226" s="4"/>
      <c r="AG226" s="5"/>
      <c r="AK226" s="4"/>
    </row>
    <row r="227" spans="6:37" ht="15.75" x14ac:dyDescent="0.3">
      <c r="F227" s="4"/>
      <c r="G227" s="4"/>
      <c r="H227" s="4"/>
      <c r="I227" s="4"/>
      <c r="J227" s="4"/>
      <c r="L227" s="5"/>
      <c r="P227" s="4"/>
      <c r="S227" s="5"/>
      <c r="W227" s="4"/>
      <c r="Z227" s="5"/>
      <c r="AD227" s="4"/>
      <c r="AG227" s="5"/>
      <c r="AK227" s="4"/>
    </row>
    <row r="228" spans="6:37" ht="15.75" x14ac:dyDescent="0.3">
      <c r="F228" s="4"/>
      <c r="G228" s="4"/>
      <c r="H228" s="4"/>
      <c r="I228" s="4"/>
      <c r="J228" s="4"/>
      <c r="L228" s="5"/>
      <c r="P228" s="4"/>
      <c r="S228" s="5"/>
      <c r="W228" s="4"/>
      <c r="Z228" s="5"/>
      <c r="AD228" s="4"/>
      <c r="AG228" s="5"/>
      <c r="AK228" s="4"/>
    </row>
    <row r="229" spans="6:37" ht="15.75" x14ac:dyDescent="0.3">
      <c r="F229" s="4"/>
      <c r="G229" s="4"/>
      <c r="H229" s="4"/>
      <c r="I229" s="4"/>
      <c r="J229" s="4"/>
      <c r="L229" s="5"/>
      <c r="P229" s="4"/>
      <c r="S229" s="5"/>
      <c r="W229" s="4"/>
      <c r="Z229" s="5"/>
      <c r="AD229" s="4"/>
      <c r="AG229" s="5"/>
      <c r="AK229" s="4"/>
    </row>
    <row r="230" spans="6:37" ht="15.75" x14ac:dyDescent="0.3">
      <c r="F230" s="4"/>
      <c r="G230" s="4"/>
      <c r="H230" s="4"/>
      <c r="I230" s="4"/>
      <c r="J230" s="4"/>
      <c r="L230" s="5"/>
      <c r="P230" s="4"/>
      <c r="S230" s="5"/>
      <c r="W230" s="4"/>
      <c r="Z230" s="5"/>
      <c r="AD230" s="4"/>
      <c r="AG230" s="5"/>
      <c r="AK230" s="4"/>
    </row>
    <row r="231" spans="6:37" ht="15.75" x14ac:dyDescent="0.3">
      <c r="F231" s="4"/>
      <c r="G231" s="4"/>
      <c r="H231" s="4"/>
      <c r="I231" s="4"/>
      <c r="J231" s="4"/>
      <c r="L231" s="5"/>
      <c r="P231" s="4"/>
      <c r="S231" s="5"/>
      <c r="W231" s="4"/>
      <c r="Z231" s="5"/>
      <c r="AD231" s="4"/>
      <c r="AG231" s="5"/>
      <c r="AK231" s="4"/>
    </row>
    <row r="232" spans="6:37" ht="15.75" x14ac:dyDescent="0.3">
      <c r="F232" s="4"/>
      <c r="G232" s="4"/>
      <c r="H232" s="4"/>
      <c r="I232" s="4"/>
      <c r="J232" s="4"/>
      <c r="L232" s="5"/>
      <c r="P232" s="4"/>
      <c r="S232" s="5"/>
      <c r="W232" s="4"/>
      <c r="Z232" s="5"/>
      <c r="AD232" s="4"/>
      <c r="AG232" s="5"/>
      <c r="AK232" s="4"/>
    </row>
    <row r="233" spans="6:37" ht="15.75" x14ac:dyDescent="0.3">
      <c r="F233" s="4"/>
      <c r="G233" s="4"/>
      <c r="H233" s="4"/>
      <c r="I233" s="4"/>
      <c r="J233" s="4"/>
      <c r="L233" s="5"/>
      <c r="P233" s="4"/>
      <c r="S233" s="5"/>
      <c r="W233" s="4"/>
      <c r="Z233" s="5"/>
      <c r="AD233" s="4"/>
      <c r="AG233" s="5"/>
      <c r="AK233" s="4"/>
    </row>
    <row r="234" spans="6:37" ht="15.75" x14ac:dyDescent="0.3">
      <c r="F234" s="4"/>
      <c r="G234" s="4"/>
      <c r="H234" s="4"/>
      <c r="I234" s="4"/>
      <c r="J234" s="4"/>
      <c r="L234" s="5"/>
      <c r="P234" s="4"/>
      <c r="S234" s="5"/>
      <c r="W234" s="4"/>
      <c r="Z234" s="5"/>
      <c r="AD234" s="4"/>
      <c r="AG234" s="5"/>
      <c r="AK234" s="4"/>
    </row>
    <row r="235" spans="6:37" ht="15.75" x14ac:dyDescent="0.3">
      <c r="F235" s="4"/>
      <c r="G235" s="4"/>
      <c r="H235" s="4"/>
      <c r="I235" s="4"/>
      <c r="J235" s="4"/>
      <c r="L235" s="5"/>
      <c r="P235" s="4"/>
      <c r="S235" s="5"/>
      <c r="W235" s="4"/>
      <c r="Z235" s="5"/>
      <c r="AD235" s="4"/>
      <c r="AG235" s="5"/>
      <c r="AK235" s="4"/>
    </row>
    <row r="236" spans="6:37" ht="15.75" x14ac:dyDescent="0.3">
      <c r="F236" s="4"/>
      <c r="G236" s="4"/>
      <c r="H236" s="4"/>
      <c r="I236" s="4"/>
      <c r="J236" s="4"/>
      <c r="L236" s="5"/>
      <c r="P236" s="4"/>
      <c r="S236" s="5"/>
      <c r="W236" s="4"/>
      <c r="Z236" s="5"/>
      <c r="AD236" s="4"/>
      <c r="AG236" s="5"/>
      <c r="AK236" s="4"/>
    </row>
    <row r="237" spans="6:37" ht="15.75" x14ac:dyDescent="0.3">
      <c r="F237" s="4"/>
      <c r="G237" s="4"/>
      <c r="H237" s="4"/>
      <c r="I237" s="4"/>
      <c r="J237" s="4"/>
      <c r="L237" s="5"/>
      <c r="P237" s="4"/>
      <c r="S237" s="5"/>
      <c r="W237" s="4"/>
      <c r="Z237" s="5"/>
      <c r="AD237" s="4"/>
      <c r="AG237" s="5"/>
      <c r="AK237" s="4"/>
    </row>
    <row r="238" spans="6:37" ht="15.75" x14ac:dyDescent="0.3">
      <c r="F238" s="4"/>
      <c r="G238" s="4"/>
      <c r="H238" s="4"/>
      <c r="I238" s="4"/>
      <c r="J238" s="4"/>
      <c r="L238" s="5"/>
      <c r="P238" s="4"/>
      <c r="S238" s="5"/>
      <c r="W238" s="4"/>
      <c r="Z238" s="5"/>
      <c r="AD238" s="4"/>
      <c r="AG238" s="5"/>
      <c r="AK238" s="4"/>
    </row>
    <row r="239" spans="6:37" ht="15.75" x14ac:dyDescent="0.3">
      <c r="F239" s="4"/>
      <c r="G239" s="4"/>
      <c r="H239" s="4"/>
      <c r="I239" s="4"/>
      <c r="J239" s="4"/>
      <c r="L239" s="5"/>
      <c r="P239" s="4"/>
      <c r="S239" s="5"/>
      <c r="W239" s="4"/>
      <c r="Z239" s="5"/>
      <c r="AD239" s="4"/>
      <c r="AG239" s="5"/>
      <c r="AK239" s="4"/>
    </row>
    <row r="240" spans="6:37" ht="15.75" x14ac:dyDescent="0.3">
      <c r="F240" s="4"/>
      <c r="G240" s="4"/>
      <c r="H240" s="4"/>
      <c r="I240" s="4"/>
      <c r="J240" s="4"/>
      <c r="L240" s="5"/>
      <c r="P240" s="4"/>
      <c r="S240" s="5"/>
      <c r="W240" s="4"/>
      <c r="Z240" s="5"/>
      <c r="AD240" s="4"/>
      <c r="AG240" s="5"/>
      <c r="AK240" s="4"/>
    </row>
    <row r="241" spans="6:37" ht="15.75" x14ac:dyDescent="0.3">
      <c r="F241" s="4"/>
      <c r="G241" s="4"/>
      <c r="H241" s="4"/>
      <c r="I241" s="4"/>
      <c r="J241" s="4"/>
      <c r="L241" s="5"/>
      <c r="P241" s="4"/>
      <c r="S241" s="5"/>
      <c r="W241" s="4"/>
      <c r="Z241" s="5"/>
      <c r="AD241" s="4"/>
      <c r="AG241" s="5"/>
      <c r="AK241" s="4"/>
    </row>
    <row r="242" spans="6:37" ht="15.75" x14ac:dyDescent="0.3">
      <c r="F242" s="4"/>
      <c r="G242" s="4"/>
      <c r="H242" s="4"/>
      <c r="I242" s="4"/>
      <c r="J242" s="4"/>
      <c r="L242" s="5"/>
      <c r="P242" s="4"/>
      <c r="S242" s="5"/>
      <c r="W242" s="4"/>
      <c r="Z242" s="5"/>
      <c r="AD242" s="4"/>
      <c r="AG242" s="5"/>
      <c r="AK242" s="4"/>
    </row>
    <row r="243" spans="6:37" ht="15.75" x14ac:dyDescent="0.3">
      <c r="F243" s="4"/>
      <c r="G243" s="4"/>
      <c r="H243" s="4"/>
      <c r="I243" s="4"/>
      <c r="J243" s="4"/>
      <c r="L243" s="5"/>
      <c r="P243" s="4"/>
      <c r="S243" s="5"/>
      <c r="W243" s="4"/>
      <c r="Z243" s="5"/>
      <c r="AD243" s="4"/>
      <c r="AG243" s="5"/>
      <c r="AK243" s="4"/>
    </row>
    <row r="244" spans="6:37" ht="15.75" x14ac:dyDescent="0.3">
      <c r="F244" s="4"/>
      <c r="G244" s="4"/>
      <c r="H244" s="4"/>
      <c r="I244" s="4"/>
      <c r="J244" s="4"/>
      <c r="L244" s="5"/>
      <c r="P244" s="4"/>
      <c r="S244" s="5"/>
      <c r="W244" s="4"/>
      <c r="Z244" s="5"/>
      <c r="AD244" s="4"/>
      <c r="AG244" s="5"/>
      <c r="AK244" s="4"/>
    </row>
    <row r="245" spans="6:37" ht="15.75" x14ac:dyDescent="0.3">
      <c r="F245" s="4"/>
      <c r="G245" s="4"/>
      <c r="H245" s="4"/>
      <c r="I245" s="4"/>
      <c r="J245" s="4"/>
      <c r="L245" s="5"/>
      <c r="P245" s="4"/>
      <c r="S245" s="5"/>
      <c r="W245" s="4"/>
      <c r="Z245" s="5"/>
      <c r="AD245" s="4"/>
      <c r="AG245" s="5"/>
      <c r="AK245" s="4"/>
    </row>
    <row r="246" spans="6:37" ht="15.75" x14ac:dyDescent="0.3">
      <c r="F246" s="4"/>
      <c r="G246" s="4"/>
      <c r="H246" s="4"/>
      <c r="I246" s="4"/>
      <c r="J246" s="4"/>
      <c r="L246" s="5"/>
      <c r="P246" s="4"/>
      <c r="S246" s="5"/>
      <c r="W246" s="4"/>
      <c r="Z246" s="5"/>
      <c r="AD246" s="4"/>
      <c r="AG246" s="5"/>
      <c r="AK246" s="4"/>
    </row>
    <row r="247" spans="6:37" ht="15.75" x14ac:dyDescent="0.3">
      <c r="F247" s="4"/>
      <c r="G247" s="4"/>
      <c r="H247" s="4"/>
      <c r="I247" s="4"/>
      <c r="J247" s="4"/>
      <c r="L247" s="5"/>
      <c r="P247" s="4"/>
      <c r="S247" s="5"/>
      <c r="W247" s="4"/>
      <c r="Z247" s="5"/>
      <c r="AD247" s="4"/>
      <c r="AG247" s="5"/>
      <c r="AK247" s="4"/>
    </row>
    <row r="248" spans="6:37" ht="15.75" x14ac:dyDescent="0.3">
      <c r="F248" s="4"/>
      <c r="G248" s="4"/>
      <c r="H248" s="4"/>
      <c r="I248" s="4"/>
      <c r="J248" s="4"/>
      <c r="L248" s="5"/>
      <c r="P248" s="4"/>
      <c r="S248" s="5"/>
      <c r="W248" s="4"/>
      <c r="Z248" s="5"/>
      <c r="AD248" s="4"/>
      <c r="AG248" s="5"/>
      <c r="AK248" s="4"/>
    </row>
    <row r="249" spans="6:37" ht="15.75" x14ac:dyDescent="0.3">
      <c r="F249" s="4"/>
      <c r="G249" s="4"/>
      <c r="H249" s="4"/>
      <c r="I249" s="4"/>
      <c r="J249" s="4"/>
      <c r="L249" s="5"/>
      <c r="P249" s="4"/>
      <c r="S249" s="5"/>
      <c r="W249" s="4"/>
      <c r="Z249" s="5"/>
      <c r="AD249" s="4"/>
      <c r="AG249" s="5"/>
      <c r="AK249" s="4"/>
    </row>
    <row r="250" spans="6:37" ht="15.75" x14ac:dyDescent="0.3">
      <c r="F250" s="4"/>
      <c r="G250" s="4"/>
      <c r="H250" s="4"/>
      <c r="I250" s="4"/>
      <c r="J250" s="4"/>
      <c r="L250" s="5"/>
      <c r="P250" s="4"/>
      <c r="S250" s="5"/>
      <c r="W250" s="4"/>
      <c r="Z250" s="5"/>
      <c r="AD250" s="4"/>
      <c r="AG250" s="5"/>
      <c r="AK250" s="4"/>
    </row>
    <row r="251" spans="6:37" ht="15.75" x14ac:dyDescent="0.3">
      <c r="F251" s="4"/>
      <c r="G251" s="4"/>
      <c r="H251" s="4"/>
      <c r="I251" s="4"/>
      <c r="J251" s="4"/>
      <c r="L251" s="5"/>
      <c r="P251" s="4"/>
      <c r="S251" s="5"/>
      <c r="W251" s="4"/>
      <c r="Z251" s="5"/>
      <c r="AD251" s="4"/>
      <c r="AG251" s="5"/>
      <c r="AK251" s="4"/>
    </row>
    <row r="252" spans="6:37" ht="15.75" x14ac:dyDescent="0.3">
      <c r="F252" s="4"/>
      <c r="G252" s="4"/>
      <c r="H252" s="4"/>
      <c r="I252" s="4"/>
      <c r="J252" s="4"/>
      <c r="L252" s="5"/>
      <c r="P252" s="4"/>
      <c r="S252" s="5"/>
      <c r="W252" s="4"/>
      <c r="Z252" s="5"/>
      <c r="AD252" s="4"/>
      <c r="AG252" s="5"/>
      <c r="AK252" s="4"/>
    </row>
    <row r="253" spans="6:37" ht="15.75" x14ac:dyDescent="0.3">
      <c r="F253" s="4"/>
      <c r="G253" s="4"/>
      <c r="H253" s="4"/>
      <c r="I253" s="4"/>
      <c r="J253" s="4"/>
      <c r="L253" s="5"/>
      <c r="P253" s="4"/>
      <c r="S253" s="5"/>
      <c r="W253" s="4"/>
      <c r="Z253" s="5"/>
      <c r="AD253" s="4"/>
      <c r="AG253" s="5"/>
      <c r="AK253" s="4"/>
    </row>
    <row r="254" spans="6:37" ht="15.75" x14ac:dyDescent="0.3">
      <c r="F254" s="4"/>
      <c r="G254" s="4"/>
      <c r="H254" s="4"/>
      <c r="I254" s="4"/>
      <c r="J254" s="4"/>
      <c r="L254" s="5"/>
      <c r="P254" s="4"/>
      <c r="S254" s="5"/>
      <c r="W254" s="4"/>
      <c r="Z254" s="5"/>
      <c r="AD254" s="4"/>
      <c r="AG254" s="5"/>
      <c r="AK254" s="4"/>
    </row>
    <row r="255" spans="6:37" ht="15.75" x14ac:dyDescent="0.3">
      <c r="F255" s="4"/>
      <c r="G255" s="4"/>
      <c r="H255" s="4"/>
      <c r="I255" s="4"/>
      <c r="J255" s="4"/>
      <c r="L255" s="5"/>
      <c r="P255" s="4"/>
      <c r="S255" s="5"/>
      <c r="W255" s="4"/>
      <c r="Z255" s="5"/>
      <c r="AD255" s="4"/>
      <c r="AG255" s="5"/>
      <c r="AK255" s="4"/>
    </row>
    <row r="256" spans="6:37" ht="15.75" x14ac:dyDescent="0.3">
      <c r="F256" s="4"/>
      <c r="G256" s="4"/>
      <c r="H256" s="4"/>
      <c r="I256" s="4"/>
      <c r="J256" s="4"/>
      <c r="L256" s="5"/>
      <c r="P256" s="4"/>
      <c r="S256" s="5"/>
      <c r="W256" s="4"/>
      <c r="Z256" s="5"/>
      <c r="AD256" s="4"/>
      <c r="AG256" s="5"/>
      <c r="AK256" s="4"/>
    </row>
    <row r="257" spans="6:37" ht="15.75" x14ac:dyDescent="0.3">
      <c r="F257" s="4"/>
      <c r="G257" s="4"/>
      <c r="H257" s="4"/>
      <c r="I257" s="4"/>
      <c r="J257" s="4"/>
      <c r="L257" s="5"/>
      <c r="P257" s="4"/>
      <c r="S257" s="5"/>
      <c r="W257" s="4"/>
      <c r="Z257" s="5"/>
      <c r="AD257" s="4"/>
      <c r="AG257" s="5"/>
      <c r="AK257" s="4"/>
    </row>
    <row r="258" spans="6:37" ht="15.75" x14ac:dyDescent="0.3">
      <c r="F258" s="4"/>
      <c r="G258" s="4"/>
      <c r="H258" s="4"/>
      <c r="I258" s="4"/>
      <c r="J258" s="4"/>
      <c r="L258" s="5"/>
      <c r="P258" s="4"/>
      <c r="S258" s="5"/>
      <c r="W258" s="4"/>
      <c r="Z258" s="5"/>
      <c r="AD258" s="4"/>
      <c r="AG258" s="5"/>
      <c r="AK258" s="4"/>
    </row>
    <row r="259" spans="6:37" ht="15.75" x14ac:dyDescent="0.3">
      <c r="F259" s="4"/>
      <c r="G259" s="4"/>
      <c r="H259" s="4"/>
      <c r="I259" s="4"/>
      <c r="J259" s="4"/>
      <c r="L259" s="5"/>
      <c r="P259" s="4"/>
      <c r="S259" s="5"/>
      <c r="W259" s="4"/>
      <c r="Z259" s="5"/>
      <c r="AD259" s="4"/>
      <c r="AG259" s="5"/>
      <c r="AK259" s="4"/>
    </row>
    <row r="260" spans="6:37" ht="15.75" x14ac:dyDescent="0.3">
      <c r="F260" s="4"/>
      <c r="G260" s="4"/>
      <c r="H260" s="4"/>
      <c r="I260" s="4"/>
      <c r="J260" s="4"/>
      <c r="L260" s="5"/>
      <c r="P260" s="4"/>
      <c r="S260" s="5"/>
      <c r="W260" s="4"/>
      <c r="Z260" s="5"/>
      <c r="AD260" s="4"/>
      <c r="AG260" s="5"/>
      <c r="AK260" s="4"/>
    </row>
    <row r="261" spans="6:37" ht="15.75" x14ac:dyDescent="0.3">
      <c r="F261" s="4"/>
      <c r="G261" s="4"/>
      <c r="H261" s="4"/>
      <c r="I261" s="4"/>
      <c r="J261" s="4"/>
      <c r="L261" s="5"/>
      <c r="P261" s="4"/>
      <c r="S261" s="5"/>
      <c r="W261" s="4"/>
      <c r="Z261" s="5"/>
      <c r="AD261" s="4"/>
      <c r="AG261" s="5"/>
      <c r="AK261" s="4"/>
    </row>
    <row r="262" spans="6:37" ht="15.75" x14ac:dyDescent="0.3">
      <c r="F262" s="4"/>
      <c r="G262" s="4"/>
      <c r="H262" s="4"/>
      <c r="I262" s="4"/>
      <c r="J262" s="4"/>
      <c r="L262" s="5"/>
      <c r="P262" s="4"/>
      <c r="S262" s="5"/>
      <c r="W262" s="4"/>
      <c r="Z262" s="5"/>
      <c r="AD262" s="4"/>
      <c r="AG262" s="5"/>
      <c r="AK262" s="4"/>
    </row>
    <row r="263" spans="6:37" ht="15.75" x14ac:dyDescent="0.3">
      <c r="F263" s="4"/>
      <c r="G263" s="4"/>
      <c r="H263" s="4"/>
      <c r="I263" s="4"/>
      <c r="J263" s="4"/>
      <c r="L263" s="5"/>
      <c r="P263" s="4"/>
      <c r="S263" s="5"/>
      <c r="W263" s="4"/>
      <c r="Z263" s="5"/>
      <c r="AD263" s="4"/>
      <c r="AG263" s="5"/>
      <c r="AK263" s="4"/>
    </row>
    <row r="264" spans="6:37" ht="15.75" x14ac:dyDescent="0.3">
      <c r="F264" s="4"/>
      <c r="G264" s="4"/>
      <c r="H264" s="4"/>
      <c r="I264" s="4"/>
      <c r="J264" s="4"/>
      <c r="L264" s="5"/>
      <c r="P264" s="4"/>
      <c r="S264" s="5"/>
      <c r="W264" s="4"/>
      <c r="Z264" s="5"/>
      <c r="AD264" s="4"/>
      <c r="AG264" s="5"/>
      <c r="AK264" s="4"/>
    </row>
    <row r="265" spans="6:37" ht="15.75" x14ac:dyDescent="0.3">
      <c r="F265" s="4"/>
      <c r="G265" s="4"/>
      <c r="H265" s="4"/>
      <c r="I265" s="4"/>
      <c r="J265" s="4"/>
      <c r="L265" s="5"/>
      <c r="P265" s="4"/>
      <c r="S265" s="5"/>
      <c r="W265" s="4"/>
      <c r="Z265" s="5"/>
      <c r="AD265" s="4"/>
      <c r="AG265" s="5"/>
      <c r="AK265" s="4"/>
    </row>
    <row r="266" spans="6:37" ht="15.75" x14ac:dyDescent="0.3">
      <c r="F266" s="4"/>
      <c r="G266" s="4"/>
      <c r="H266" s="4"/>
      <c r="I266" s="4"/>
      <c r="J266" s="4"/>
      <c r="L266" s="5"/>
      <c r="P266" s="4"/>
      <c r="S266" s="5"/>
      <c r="W266" s="4"/>
      <c r="Z266" s="5"/>
      <c r="AD266" s="4"/>
      <c r="AG266" s="5"/>
      <c r="AK266" s="4"/>
    </row>
    <row r="267" spans="6:37" ht="15.75" x14ac:dyDescent="0.3">
      <c r="F267" s="4"/>
      <c r="G267" s="4"/>
      <c r="H267" s="4"/>
      <c r="I267" s="4"/>
      <c r="J267" s="4"/>
      <c r="L267" s="5"/>
      <c r="P267" s="4"/>
      <c r="S267" s="5"/>
      <c r="W267" s="4"/>
      <c r="Z267" s="5"/>
      <c r="AD267" s="4"/>
      <c r="AG267" s="5"/>
      <c r="AK267" s="4"/>
    </row>
    <row r="268" spans="6:37" ht="15.75" x14ac:dyDescent="0.3">
      <c r="F268" s="4"/>
      <c r="G268" s="4"/>
      <c r="H268" s="4"/>
      <c r="I268" s="4"/>
      <c r="J268" s="4"/>
      <c r="L268" s="5"/>
      <c r="P268" s="4"/>
      <c r="S268" s="5"/>
      <c r="W268" s="4"/>
      <c r="Z268" s="5"/>
      <c r="AD268" s="4"/>
      <c r="AG268" s="5"/>
      <c r="AK268" s="4"/>
    </row>
    <row r="269" spans="6:37" ht="15.75" x14ac:dyDescent="0.3">
      <c r="F269" s="4"/>
      <c r="G269" s="4"/>
      <c r="H269" s="4"/>
      <c r="I269" s="4"/>
      <c r="J269" s="4"/>
      <c r="L269" s="5"/>
      <c r="P269" s="4"/>
      <c r="S269" s="5"/>
      <c r="W269" s="4"/>
      <c r="Z269" s="5"/>
      <c r="AD269" s="4"/>
      <c r="AG269" s="5"/>
      <c r="AK269" s="4"/>
    </row>
    <row r="270" spans="6:37" ht="15.75" x14ac:dyDescent="0.3">
      <c r="F270" s="4"/>
      <c r="G270" s="4"/>
      <c r="H270" s="4"/>
      <c r="I270" s="4"/>
      <c r="J270" s="4"/>
      <c r="L270" s="5"/>
      <c r="P270" s="4"/>
      <c r="S270" s="5"/>
      <c r="W270" s="4"/>
      <c r="Z270" s="5"/>
      <c r="AD270" s="4"/>
      <c r="AG270" s="5"/>
      <c r="AK270" s="4"/>
    </row>
    <row r="271" spans="6:37" ht="15.75" x14ac:dyDescent="0.3">
      <c r="F271" s="4"/>
      <c r="G271" s="4"/>
      <c r="H271" s="4"/>
      <c r="I271" s="4"/>
      <c r="J271" s="4"/>
      <c r="L271" s="5"/>
      <c r="P271" s="4"/>
      <c r="S271" s="5"/>
      <c r="W271" s="4"/>
      <c r="Z271" s="5"/>
      <c r="AD271" s="4"/>
      <c r="AG271" s="5"/>
      <c r="AK271" s="4"/>
    </row>
    <row r="272" spans="6:37" ht="15.75" x14ac:dyDescent="0.3">
      <c r="F272" s="4"/>
      <c r="G272" s="4"/>
      <c r="H272" s="4"/>
      <c r="I272" s="4"/>
      <c r="J272" s="4"/>
      <c r="L272" s="5"/>
      <c r="P272" s="4"/>
      <c r="S272" s="5"/>
      <c r="W272" s="4"/>
      <c r="Z272" s="5"/>
      <c r="AD272" s="4"/>
      <c r="AG272" s="5"/>
      <c r="AK272" s="4"/>
    </row>
    <row r="273" spans="6:37" ht="15.75" x14ac:dyDescent="0.3">
      <c r="F273" s="4"/>
      <c r="G273" s="4"/>
      <c r="H273" s="4"/>
      <c r="I273" s="4"/>
      <c r="J273" s="4"/>
      <c r="L273" s="5"/>
      <c r="P273" s="4"/>
      <c r="S273" s="5"/>
      <c r="W273" s="4"/>
      <c r="Z273" s="5"/>
      <c r="AD273" s="4"/>
      <c r="AG273" s="5"/>
      <c r="AK273" s="4"/>
    </row>
    <row r="274" spans="6:37" ht="15.75" x14ac:dyDescent="0.3">
      <c r="F274" s="4"/>
      <c r="G274" s="4"/>
      <c r="H274" s="4"/>
      <c r="I274" s="4"/>
      <c r="J274" s="4"/>
      <c r="L274" s="5"/>
      <c r="P274" s="4"/>
      <c r="S274" s="5"/>
      <c r="W274" s="4"/>
      <c r="Z274" s="5"/>
      <c r="AD274" s="4"/>
      <c r="AG274" s="5"/>
      <c r="AK274" s="4"/>
    </row>
    <row r="275" spans="6:37" ht="15.75" x14ac:dyDescent="0.3">
      <c r="F275" s="4"/>
      <c r="G275" s="4"/>
      <c r="H275" s="4"/>
      <c r="I275" s="4"/>
      <c r="J275" s="4"/>
      <c r="L275" s="5"/>
      <c r="P275" s="4"/>
      <c r="S275" s="5"/>
      <c r="W275" s="4"/>
      <c r="Z275" s="5"/>
      <c r="AD275" s="4"/>
      <c r="AG275" s="5"/>
      <c r="AK275" s="4"/>
    </row>
    <row r="276" spans="6:37" ht="15.75" x14ac:dyDescent="0.3">
      <c r="F276" s="4"/>
      <c r="G276" s="4"/>
      <c r="H276" s="4"/>
      <c r="I276" s="4"/>
      <c r="J276" s="4"/>
      <c r="L276" s="5"/>
      <c r="P276" s="4"/>
      <c r="S276" s="5"/>
      <c r="W276" s="4"/>
      <c r="Z276" s="5"/>
      <c r="AD276" s="4"/>
      <c r="AG276" s="5"/>
      <c r="AK276" s="4"/>
    </row>
    <row r="277" spans="6:37" ht="15.75" x14ac:dyDescent="0.3">
      <c r="F277" s="4"/>
      <c r="G277" s="4"/>
      <c r="H277" s="4"/>
      <c r="I277" s="4"/>
      <c r="J277" s="4"/>
      <c r="L277" s="5"/>
      <c r="P277" s="4"/>
      <c r="S277" s="5"/>
      <c r="W277" s="4"/>
      <c r="Z277" s="5"/>
      <c r="AD277" s="4"/>
      <c r="AG277" s="5"/>
      <c r="AK277" s="4"/>
    </row>
    <row r="278" spans="6:37" ht="15.75" x14ac:dyDescent="0.3">
      <c r="F278" s="4"/>
      <c r="G278" s="4"/>
      <c r="H278" s="4"/>
      <c r="I278" s="4"/>
      <c r="J278" s="4"/>
      <c r="L278" s="5"/>
      <c r="P278" s="4"/>
      <c r="S278" s="5"/>
      <c r="W278" s="4"/>
      <c r="Z278" s="5"/>
      <c r="AD278" s="4"/>
      <c r="AG278" s="5"/>
      <c r="AK278" s="4"/>
    </row>
    <row r="279" spans="6:37" ht="15.75" x14ac:dyDescent="0.3">
      <c r="F279" s="4"/>
      <c r="G279" s="4"/>
      <c r="H279" s="4"/>
      <c r="I279" s="4"/>
      <c r="J279" s="4"/>
      <c r="L279" s="5"/>
      <c r="P279" s="4"/>
      <c r="S279" s="5"/>
      <c r="W279" s="4"/>
      <c r="Z279" s="5"/>
      <c r="AD279" s="4"/>
      <c r="AG279" s="5"/>
      <c r="AK279" s="4"/>
    </row>
    <row r="280" spans="6:37" ht="15.75" x14ac:dyDescent="0.3">
      <c r="F280" s="4"/>
      <c r="G280" s="4"/>
      <c r="H280" s="4"/>
      <c r="I280" s="4"/>
      <c r="J280" s="4"/>
      <c r="L280" s="5"/>
      <c r="P280" s="4"/>
      <c r="S280" s="5"/>
      <c r="W280" s="4"/>
      <c r="Z280" s="5"/>
      <c r="AD280" s="4"/>
      <c r="AG280" s="5"/>
      <c r="AK280" s="4"/>
    </row>
    <row r="281" spans="6:37" ht="15.75" x14ac:dyDescent="0.3">
      <c r="F281" s="4"/>
      <c r="G281" s="4"/>
      <c r="H281" s="4"/>
      <c r="I281" s="4"/>
      <c r="J281" s="4"/>
      <c r="L281" s="5"/>
      <c r="P281" s="4"/>
      <c r="S281" s="5"/>
      <c r="W281" s="4"/>
      <c r="Z281" s="5"/>
      <c r="AD281" s="4"/>
      <c r="AG281" s="5"/>
      <c r="AK281" s="4"/>
    </row>
    <row r="282" spans="6:37" ht="15.75" x14ac:dyDescent="0.3">
      <c r="F282" s="4"/>
      <c r="G282" s="4"/>
      <c r="H282" s="4"/>
      <c r="I282" s="4"/>
      <c r="J282" s="4"/>
      <c r="L282" s="5"/>
      <c r="P282" s="4"/>
      <c r="S282" s="5"/>
      <c r="W282" s="4"/>
      <c r="Z282" s="5"/>
      <c r="AD282" s="4"/>
      <c r="AG282" s="5"/>
      <c r="AK282" s="4"/>
    </row>
    <row r="283" spans="6:37" ht="15.75" x14ac:dyDescent="0.3">
      <c r="F283" s="4"/>
      <c r="G283" s="4"/>
      <c r="H283" s="4"/>
      <c r="I283" s="4"/>
      <c r="J283" s="4"/>
      <c r="L283" s="5"/>
      <c r="P283" s="4"/>
      <c r="S283" s="5"/>
      <c r="W283" s="4"/>
      <c r="Z283" s="5"/>
      <c r="AD283" s="4"/>
      <c r="AG283" s="5"/>
      <c r="AK283" s="4"/>
    </row>
    <row r="284" spans="6:37" ht="15.75" x14ac:dyDescent="0.3">
      <c r="F284" s="4"/>
      <c r="G284" s="4"/>
      <c r="H284" s="4"/>
      <c r="I284" s="4"/>
      <c r="J284" s="4"/>
      <c r="L284" s="5"/>
      <c r="P284" s="4"/>
      <c r="S284" s="5"/>
      <c r="W284" s="4"/>
      <c r="Z284" s="5"/>
      <c r="AD284" s="4"/>
      <c r="AG284" s="5"/>
      <c r="AK284" s="4"/>
    </row>
    <row r="285" spans="6:37" ht="15.75" x14ac:dyDescent="0.3">
      <c r="F285" s="4"/>
      <c r="G285" s="4"/>
      <c r="H285" s="4"/>
      <c r="I285" s="4"/>
      <c r="J285" s="4"/>
      <c r="L285" s="5"/>
      <c r="P285" s="4"/>
      <c r="S285" s="5"/>
      <c r="W285" s="4"/>
      <c r="Z285" s="5"/>
      <c r="AD285" s="4"/>
      <c r="AG285" s="5"/>
      <c r="AK285" s="4"/>
    </row>
    <row r="286" spans="6:37" ht="15.75" x14ac:dyDescent="0.3">
      <c r="F286" s="4"/>
      <c r="G286" s="4"/>
      <c r="H286" s="4"/>
      <c r="I286" s="4"/>
      <c r="J286" s="4"/>
      <c r="L286" s="5"/>
      <c r="P286" s="4"/>
      <c r="S286" s="5"/>
      <c r="W286" s="4"/>
      <c r="Z286" s="5"/>
      <c r="AD286" s="4"/>
      <c r="AG286" s="5"/>
      <c r="AK286" s="4"/>
    </row>
    <row r="287" spans="6:37" ht="15.75" x14ac:dyDescent="0.3">
      <c r="F287" s="4"/>
      <c r="G287" s="4"/>
      <c r="H287" s="4"/>
      <c r="I287" s="4"/>
      <c r="J287" s="4"/>
      <c r="L287" s="5"/>
      <c r="P287" s="4"/>
      <c r="S287" s="5"/>
      <c r="W287" s="4"/>
      <c r="Z287" s="5"/>
      <c r="AD287" s="4"/>
      <c r="AG287" s="5"/>
      <c r="AK287" s="4"/>
    </row>
    <row r="288" spans="6:37" ht="15.75" x14ac:dyDescent="0.3">
      <c r="F288" s="4"/>
      <c r="G288" s="4"/>
      <c r="H288" s="4"/>
      <c r="I288" s="4"/>
      <c r="J288" s="4"/>
      <c r="L288" s="5"/>
      <c r="P288" s="4"/>
      <c r="S288" s="5"/>
      <c r="W288" s="4"/>
      <c r="Z288" s="5"/>
      <c r="AD288" s="4"/>
      <c r="AG288" s="5"/>
      <c r="AK288" s="4"/>
    </row>
    <row r="289" spans="6:37" ht="15.75" x14ac:dyDescent="0.3">
      <c r="F289" s="4"/>
      <c r="G289" s="4"/>
      <c r="H289" s="4"/>
      <c r="I289" s="4"/>
      <c r="J289" s="4"/>
      <c r="L289" s="5"/>
      <c r="P289" s="4"/>
      <c r="S289" s="5"/>
      <c r="W289" s="4"/>
      <c r="Z289" s="5"/>
      <c r="AD289" s="4"/>
      <c r="AG289" s="5"/>
      <c r="AK289" s="4"/>
    </row>
    <row r="290" spans="6:37" ht="15.75" x14ac:dyDescent="0.3">
      <c r="F290" s="4"/>
      <c r="G290" s="4"/>
      <c r="H290" s="4"/>
      <c r="I290" s="4"/>
      <c r="J290" s="4"/>
      <c r="L290" s="5"/>
      <c r="P290" s="4"/>
      <c r="S290" s="5"/>
      <c r="W290" s="4"/>
      <c r="Z290" s="5"/>
      <c r="AD290" s="4"/>
      <c r="AG290" s="5"/>
      <c r="AK290" s="4"/>
    </row>
    <row r="291" spans="6:37" ht="15.75" x14ac:dyDescent="0.3">
      <c r="F291" s="4"/>
      <c r="G291" s="4"/>
      <c r="H291" s="4"/>
      <c r="I291" s="4"/>
      <c r="J291" s="4"/>
      <c r="L291" s="5"/>
      <c r="P291" s="4"/>
      <c r="S291" s="5"/>
      <c r="W291" s="4"/>
      <c r="Z291" s="5"/>
      <c r="AD291" s="4"/>
      <c r="AG291" s="5"/>
      <c r="AK291" s="4"/>
    </row>
    <row r="292" spans="6:37" ht="15.75" x14ac:dyDescent="0.3">
      <c r="F292" s="4"/>
      <c r="G292" s="4"/>
      <c r="H292" s="4"/>
      <c r="I292" s="4"/>
      <c r="J292" s="4"/>
      <c r="L292" s="5"/>
      <c r="P292" s="4"/>
      <c r="S292" s="5"/>
      <c r="W292" s="4"/>
      <c r="Z292" s="5"/>
      <c r="AD292" s="4"/>
      <c r="AG292" s="5"/>
      <c r="AK292" s="4"/>
    </row>
    <row r="293" spans="6:37" ht="15.75" x14ac:dyDescent="0.3">
      <c r="F293" s="4"/>
      <c r="G293" s="4"/>
      <c r="H293" s="4"/>
      <c r="I293" s="4"/>
      <c r="J293" s="4"/>
      <c r="L293" s="5"/>
      <c r="P293" s="4"/>
      <c r="S293" s="5"/>
      <c r="W293" s="4"/>
      <c r="Z293" s="5"/>
      <c r="AD293" s="4"/>
      <c r="AG293" s="5"/>
      <c r="AK293" s="4"/>
    </row>
    <row r="294" spans="6:37" ht="15.75" x14ac:dyDescent="0.3">
      <c r="F294" s="4"/>
      <c r="G294" s="4"/>
      <c r="H294" s="4"/>
      <c r="I294" s="4"/>
      <c r="J294" s="4"/>
      <c r="L294" s="5"/>
      <c r="P294" s="4"/>
      <c r="S294" s="5"/>
      <c r="W294" s="4"/>
      <c r="Z294" s="5"/>
      <c r="AD294" s="4"/>
      <c r="AG294" s="5"/>
      <c r="AK294" s="4"/>
    </row>
    <row r="295" spans="6:37" ht="15.75" x14ac:dyDescent="0.3">
      <c r="F295" s="4"/>
      <c r="G295" s="4"/>
      <c r="H295" s="4"/>
      <c r="I295" s="4"/>
      <c r="J295" s="4"/>
      <c r="L295" s="5"/>
      <c r="P295" s="4"/>
      <c r="S295" s="5"/>
      <c r="W295" s="4"/>
      <c r="Z295" s="5"/>
      <c r="AD295" s="4"/>
      <c r="AG295" s="5"/>
      <c r="AK295" s="4"/>
    </row>
    <row r="296" spans="6:37" ht="15.75" x14ac:dyDescent="0.3">
      <c r="F296" s="4"/>
      <c r="G296" s="4"/>
      <c r="H296" s="4"/>
      <c r="I296" s="4"/>
      <c r="J296" s="4"/>
      <c r="L296" s="5"/>
      <c r="P296" s="4"/>
      <c r="S296" s="5"/>
      <c r="W296" s="4"/>
      <c r="Z296" s="5"/>
      <c r="AD296" s="4"/>
      <c r="AG296" s="5"/>
      <c r="AK296" s="4"/>
    </row>
    <row r="297" spans="6:37" ht="15.75" x14ac:dyDescent="0.3">
      <c r="F297" s="4"/>
      <c r="G297" s="4"/>
      <c r="H297" s="4"/>
      <c r="I297" s="4"/>
      <c r="J297" s="4"/>
      <c r="L297" s="5"/>
      <c r="P297" s="4"/>
      <c r="S297" s="5"/>
      <c r="W297" s="4"/>
      <c r="Z297" s="5"/>
      <c r="AD297" s="4"/>
      <c r="AG297" s="5"/>
      <c r="AK297" s="4"/>
    </row>
    <row r="298" spans="6:37" ht="15.75" x14ac:dyDescent="0.3">
      <c r="F298" s="4"/>
      <c r="G298" s="4"/>
      <c r="H298" s="4"/>
      <c r="I298" s="4"/>
      <c r="J298" s="4"/>
      <c r="L298" s="5"/>
      <c r="P298" s="4"/>
      <c r="S298" s="5"/>
      <c r="W298" s="4"/>
      <c r="Z298" s="5"/>
      <c r="AD298" s="4"/>
      <c r="AG298" s="5"/>
      <c r="AK298" s="4"/>
    </row>
    <row r="299" spans="6:37" ht="15.75" x14ac:dyDescent="0.3">
      <c r="F299" s="4"/>
      <c r="G299" s="4"/>
      <c r="H299" s="4"/>
      <c r="I299" s="4"/>
      <c r="J299" s="4"/>
      <c r="L299" s="5"/>
      <c r="P299" s="4"/>
      <c r="S299" s="5"/>
      <c r="W299" s="4"/>
      <c r="Z299" s="5"/>
      <c r="AD299" s="4"/>
      <c r="AG299" s="5"/>
      <c r="AK299" s="4"/>
    </row>
    <row r="300" spans="6:37" ht="15.75" x14ac:dyDescent="0.3">
      <c r="F300" s="4"/>
      <c r="G300" s="4"/>
      <c r="H300" s="4"/>
      <c r="I300" s="4"/>
      <c r="J300" s="4"/>
      <c r="L300" s="5"/>
      <c r="P300" s="4"/>
      <c r="S300" s="5"/>
      <c r="W300" s="4"/>
      <c r="Z300" s="5"/>
      <c r="AD300" s="4"/>
      <c r="AG300" s="5"/>
      <c r="AK300" s="4"/>
    </row>
    <row r="301" spans="6:37" ht="15.75" x14ac:dyDescent="0.3">
      <c r="F301" s="4"/>
      <c r="G301" s="4"/>
      <c r="H301" s="4"/>
      <c r="I301" s="4"/>
      <c r="J301" s="4"/>
      <c r="L301" s="5"/>
      <c r="P301" s="4"/>
      <c r="S301" s="5"/>
      <c r="W301" s="4"/>
      <c r="Z301" s="5"/>
      <c r="AD301" s="4"/>
      <c r="AG301" s="5"/>
      <c r="AK301" s="4"/>
    </row>
    <row r="302" spans="6:37" ht="15.75" x14ac:dyDescent="0.3">
      <c r="F302" s="4"/>
      <c r="G302" s="4"/>
      <c r="H302" s="4"/>
      <c r="I302" s="4"/>
      <c r="J302" s="4"/>
      <c r="L302" s="5"/>
      <c r="P302" s="4"/>
      <c r="S302" s="5"/>
      <c r="W302" s="4"/>
      <c r="Z302" s="5"/>
      <c r="AD302" s="4"/>
      <c r="AG302" s="5"/>
      <c r="AK302" s="4"/>
    </row>
    <row r="303" spans="6:37" ht="15.75" x14ac:dyDescent="0.3">
      <c r="F303" s="4"/>
      <c r="G303" s="4"/>
      <c r="H303" s="4"/>
      <c r="I303" s="4"/>
      <c r="J303" s="4"/>
      <c r="L303" s="5"/>
      <c r="P303" s="4"/>
      <c r="S303" s="5"/>
      <c r="W303" s="4"/>
      <c r="Z303" s="5"/>
      <c r="AD303" s="4"/>
      <c r="AG303" s="5"/>
      <c r="AK303" s="4"/>
    </row>
    <row r="304" spans="6:37" ht="15.75" x14ac:dyDescent="0.3">
      <c r="F304" s="4"/>
      <c r="G304" s="4"/>
      <c r="H304" s="4"/>
      <c r="I304" s="4"/>
      <c r="J304" s="4"/>
      <c r="L304" s="5"/>
      <c r="P304" s="4"/>
      <c r="S304" s="5"/>
      <c r="W304" s="4"/>
      <c r="Z304" s="5"/>
      <c r="AD304" s="4"/>
      <c r="AG304" s="5"/>
      <c r="AK304" s="4"/>
    </row>
    <row r="305" spans="6:37" ht="15.75" x14ac:dyDescent="0.3">
      <c r="F305" s="4"/>
      <c r="G305" s="4"/>
      <c r="H305" s="4"/>
      <c r="I305" s="4"/>
      <c r="J305" s="4"/>
      <c r="L305" s="5"/>
      <c r="P305" s="4"/>
      <c r="S305" s="5"/>
      <c r="W305" s="4"/>
      <c r="Z305" s="5"/>
      <c r="AD305" s="4"/>
      <c r="AG305" s="5"/>
      <c r="AK305" s="4"/>
    </row>
    <row r="306" spans="6:37" ht="15.75" x14ac:dyDescent="0.3">
      <c r="F306" s="4"/>
      <c r="G306" s="4"/>
      <c r="H306" s="4"/>
      <c r="I306" s="4"/>
      <c r="J306" s="4"/>
      <c r="L306" s="5"/>
      <c r="P306" s="4"/>
      <c r="S306" s="5"/>
      <c r="W306" s="4"/>
      <c r="Z306" s="5"/>
      <c r="AD306" s="4"/>
      <c r="AG306" s="5"/>
      <c r="AK306" s="4"/>
    </row>
    <row r="307" spans="6:37" ht="15.75" x14ac:dyDescent="0.3">
      <c r="F307" s="4"/>
      <c r="G307" s="4"/>
      <c r="H307" s="4"/>
      <c r="I307" s="4"/>
      <c r="J307" s="4"/>
      <c r="L307" s="5"/>
      <c r="P307" s="4"/>
      <c r="S307" s="5"/>
      <c r="W307" s="4"/>
      <c r="Z307" s="5"/>
      <c r="AD307" s="4"/>
      <c r="AG307" s="5"/>
      <c r="AK307" s="4"/>
    </row>
    <row r="308" spans="6:37" ht="15.75" x14ac:dyDescent="0.3">
      <c r="F308" s="4"/>
      <c r="G308" s="4"/>
      <c r="H308" s="4"/>
      <c r="I308" s="4"/>
      <c r="J308" s="4"/>
      <c r="L308" s="5"/>
      <c r="P308" s="4"/>
      <c r="S308" s="5"/>
      <c r="W308" s="4"/>
      <c r="Z308" s="5"/>
      <c r="AD308" s="4"/>
      <c r="AG308" s="5"/>
      <c r="AK308" s="4"/>
    </row>
    <row r="309" spans="6:37" ht="15.75" x14ac:dyDescent="0.3">
      <c r="F309" s="4"/>
      <c r="G309" s="4"/>
      <c r="H309" s="4"/>
      <c r="I309" s="4"/>
      <c r="J309" s="4"/>
      <c r="L309" s="5"/>
      <c r="P309" s="4"/>
      <c r="S309" s="5"/>
      <c r="W309" s="4"/>
      <c r="Z309" s="5"/>
      <c r="AD309" s="4"/>
      <c r="AG309" s="5"/>
      <c r="AK309" s="4"/>
    </row>
    <row r="310" spans="6:37" ht="15.75" x14ac:dyDescent="0.3">
      <c r="F310" s="4"/>
      <c r="G310" s="4"/>
      <c r="H310" s="4"/>
      <c r="I310" s="4"/>
      <c r="J310" s="4"/>
      <c r="L310" s="5"/>
      <c r="P310" s="4"/>
      <c r="S310" s="5"/>
      <c r="W310" s="4"/>
      <c r="Z310" s="5"/>
      <c r="AD310" s="4"/>
      <c r="AG310" s="5"/>
      <c r="AK31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I227"/>
  <sheetViews>
    <sheetView topLeftCell="A174" workbookViewId="0">
      <selection activeCell="A191" sqref="A191"/>
    </sheetView>
  </sheetViews>
  <sheetFormatPr defaultRowHeight="15" x14ac:dyDescent="0.25"/>
  <cols>
    <col min="5" max="5" width="11.5703125" bestFit="1" customWidth="1"/>
    <col min="8" max="8" width="12.5703125" style="13" bestFit="1" customWidth="1"/>
    <col min="10" max="10" width="9.140625" style="11"/>
    <col min="13" max="13" width="9.140625" style="9"/>
    <col min="14" max="14" width="11.42578125" style="13" bestFit="1" customWidth="1"/>
    <col min="15" max="15" width="11.42578125" bestFit="1" customWidth="1"/>
    <col min="16" max="16" width="9.140625" style="11"/>
    <col min="17" max="18" width="11.42578125" bestFit="1" customWidth="1"/>
    <col min="21" max="21" width="12.7109375" style="11" bestFit="1" customWidth="1"/>
    <col min="28" max="28" width="9.140625" style="11"/>
    <col min="31" max="31" width="11.42578125" bestFit="1" customWidth="1"/>
    <col min="32" max="32" width="12.42578125" bestFit="1" customWidth="1"/>
    <col min="35" max="35" width="9.140625" style="11"/>
    <col min="36" max="36" width="12.7109375" bestFit="1" customWidth="1"/>
    <col min="42" max="42" width="9.140625" style="11"/>
  </cols>
  <sheetData>
    <row r="2" spans="4:61" x14ac:dyDescent="0.25">
      <c r="D2" s="7"/>
      <c r="E2" s="7"/>
      <c r="F2" s="7"/>
      <c r="G2" s="7"/>
      <c r="I2" s="7"/>
      <c r="K2" s="7"/>
      <c r="L2" s="7"/>
      <c r="O2" s="7"/>
    </row>
    <row r="3" spans="4:61" x14ac:dyDescent="0.25">
      <c r="D3" s="7"/>
      <c r="E3" s="7"/>
      <c r="F3" s="7"/>
      <c r="G3" s="7"/>
      <c r="I3" s="7"/>
      <c r="K3" s="7"/>
      <c r="L3" s="7"/>
      <c r="O3" s="7"/>
    </row>
    <row r="4" spans="4:61" x14ac:dyDescent="0.25">
      <c r="D4" s="7"/>
      <c r="E4" s="7"/>
      <c r="F4" s="7"/>
      <c r="G4" s="7" t="s">
        <v>18</v>
      </c>
      <c r="H4" s="13">
        <f>Graph!C5*0.4536</f>
        <v>1542.24</v>
      </c>
      <c r="I4" s="7" t="s">
        <v>19</v>
      </c>
    </row>
    <row r="5" spans="4:61" x14ac:dyDescent="0.25">
      <c r="D5" s="7"/>
      <c r="E5" s="7"/>
      <c r="F5" s="7"/>
      <c r="G5" s="7"/>
      <c r="I5" s="7"/>
      <c r="K5" s="7"/>
      <c r="L5" s="7"/>
      <c r="O5" s="7"/>
      <c r="Q5" s="7"/>
      <c r="R5" s="7"/>
      <c r="S5" s="7"/>
      <c r="T5" s="7"/>
      <c r="U5" s="11">
        <v>1</v>
      </c>
      <c r="V5" s="7"/>
      <c r="W5" s="7"/>
      <c r="X5" s="7"/>
      <c r="Y5" s="7"/>
      <c r="Z5" s="7"/>
      <c r="AA5" s="7"/>
      <c r="AB5" s="11">
        <v>2</v>
      </c>
      <c r="AC5" s="7"/>
      <c r="AD5" s="7"/>
      <c r="AE5" s="7"/>
      <c r="AF5" s="7"/>
      <c r="AG5" s="7"/>
      <c r="AH5" s="7"/>
      <c r="AI5" s="11">
        <v>3</v>
      </c>
      <c r="AJ5" s="7"/>
      <c r="AK5" s="7"/>
      <c r="AL5" s="7"/>
      <c r="AM5" s="7"/>
      <c r="AN5" s="7"/>
      <c r="AO5" s="7"/>
      <c r="AP5" s="11">
        <v>4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4:61" x14ac:dyDescent="0.25">
      <c r="D6" s="7" t="s">
        <v>0</v>
      </c>
      <c r="E6" s="2" t="s">
        <v>27</v>
      </c>
      <c r="F6" s="7" t="s">
        <v>3</v>
      </c>
      <c r="G6" s="7" t="s">
        <v>17</v>
      </c>
      <c r="H6" s="13" t="s">
        <v>22</v>
      </c>
      <c r="I6" s="7"/>
      <c r="J6" s="11" t="s">
        <v>25</v>
      </c>
      <c r="K6" s="7" t="s">
        <v>21</v>
      </c>
      <c r="L6" s="7" t="s">
        <v>24</v>
      </c>
      <c r="M6" s="9" t="s">
        <v>23</v>
      </c>
      <c r="N6" s="13" t="s">
        <v>20</v>
      </c>
      <c r="O6" s="7"/>
      <c r="P6" s="11">
        <v>1</v>
      </c>
      <c r="Q6" s="7">
        <v>2</v>
      </c>
      <c r="R6" s="7">
        <v>3</v>
      </c>
      <c r="S6" s="7">
        <v>4</v>
      </c>
      <c r="T6" s="7"/>
      <c r="U6" s="11" t="s">
        <v>11</v>
      </c>
      <c r="V6" s="7" t="s">
        <v>12</v>
      </c>
      <c r="W6" s="7" t="s">
        <v>13</v>
      </c>
      <c r="X6" s="7" t="s">
        <v>14</v>
      </c>
      <c r="Y6" s="7" t="s">
        <v>15</v>
      </c>
      <c r="Z6" s="7" t="s">
        <v>16</v>
      </c>
      <c r="AA6" s="7"/>
      <c r="AB6" s="11" t="s">
        <v>11</v>
      </c>
      <c r="AC6" s="7" t="s">
        <v>12</v>
      </c>
      <c r="AD6" s="7" t="s">
        <v>13</v>
      </c>
      <c r="AE6" s="7" t="s">
        <v>14</v>
      </c>
      <c r="AF6" s="7" t="s">
        <v>15</v>
      </c>
      <c r="AG6" s="7" t="s">
        <v>16</v>
      </c>
      <c r="AH6" s="7"/>
      <c r="AI6" s="11" t="s">
        <v>11</v>
      </c>
      <c r="AJ6" s="7" t="s">
        <v>12</v>
      </c>
      <c r="AK6" s="7" t="s">
        <v>13</v>
      </c>
      <c r="AL6" s="7" t="s">
        <v>14</v>
      </c>
      <c r="AM6" s="7" t="s">
        <v>15</v>
      </c>
      <c r="AN6" s="7" t="s">
        <v>16</v>
      </c>
      <c r="AO6" s="7"/>
      <c r="AP6" s="11" t="s">
        <v>11</v>
      </c>
      <c r="AQ6" s="7" t="s">
        <v>12</v>
      </c>
      <c r="AR6" s="7" t="s">
        <v>13</v>
      </c>
      <c r="AS6" s="7" t="s">
        <v>14</v>
      </c>
      <c r="AT6" s="7" t="s">
        <v>15</v>
      </c>
      <c r="AU6" s="7" t="s">
        <v>16</v>
      </c>
      <c r="AV6" s="7"/>
      <c r="AW6" s="7"/>
    </row>
    <row r="7" spans="4:61" x14ac:dyDescent="0.25">
      <c r="F7" s="7"/>
      <c r="G7" s="7"/>
      <c r="I7" s="7"/>
      <c r="K7" s="7"/>
      <c r="L7" s="7"/>
      <c r="O7" s="7"/>
      <c r="Q7" s="7"/>
      <c r="R7" s="7"/>
      <c r="S7" s="7"/>
      <c r="T7" s="7"/>
      <c r="V7" s="7"/>
      <c r="W7" s="7"/>
      <c r="X7" s="7"/>
      <c r="Y7" s="7"/>
      <c r="Z7" s="7"/>
      <c r="AA7" s="7"/>
      <c r="AC7" s="7"/>
      <c r="AD7" s="7"/>
      <c r="AE7" s="7"/>
      <c r="AF7" s="7"/>
      <c r="AG7" s="7"/>
      <c r="AH7" s="7"/>
      <c r="AJ7" s="7"/>
      <c r="AK7" s="7"/>
      <c r="AL7" s="7"/>
      <c r="AM7" s="7"/>
      <c r="AN7" s="7"/>
      <c r="AO7" s="7"/>
      <c r="AQ7" s="7"/>
      <c r="AR7" s="7"/>
      <c r="AS7" s="7"/>
      <c r="AT7" s="7"/>
      <c r="AU7" s="7"/>
      <c r="AV7" s="7"/>
      <c r="AW7" s="7"/>
    </row>
    <row r="8" spans="4:61" ht="15.75" x14ac:dyDescent="0.3">
      <c r="D8" s="7">
        <v>1</v>
      </c>
      <c r="E8" s="8">
        <f>(D8/Graph!$C$3)*(D8/Graph!$C$3)*(D8/Graph!$C$3)*Graph!$C$4</f>
        <v>4.4151115157032325E-5</v>
      </c>
      <c r="F8" s="4">
        <f>MAX(P8,Q6,R6,S6)</f>
        <v>4.8849839999999993</v>
      </c>
      <c r="G8" s="4">
        <f>IF(E8&gt;0,F8-E8,0)</f>
        <v>4.8849398488848426</v>
      </c>
      <c r="H8" s="13">
        <f t="shared" ref="H8:H20" si="0">IF(N8&gt;0,H7+N8,10000)</f>
        <v>8.4575910905836896E-2</v>
      </c>
      <c r="I8" s="7"/>
      <c r="J8" s="12">
        <f>G8*746</f>
        <v>3644.1651272680924</v>
      </c>
      <c r="K8" s="9">
        <f>IF(L8&gt;0,J8/L8,0)</f>
        <v>8151.7652274250459</v>
      </c>
      <c r="L8" s="9">
        <f>D8*0.44704</f>
        <v>0.44703999999999999</v>
      </c>
      <c r="M8" s="9">
        <f>L8-L7</f>
        <v>0.44703999999999999</v>
      </c>
      <c r="N8" s="13">
        <f>IF(K8&gt;0,$H$4*M8/K8,-1)</f>
        <v>8.4575910905836896E-2</v>
      </c>
      <c r="O8" s="4"/>
      <c r="P8" s="12">
        <f>Z8</f>
        <v>4.8849839999999993</v>
      </c>
      <c r="Q8" s="4">
        <f t="shared" ref="Q8:Q20" si="1">AG8</f>
        <v>7.8063959999999994</v>
      </c>
      <c r="R8" s="4">
        <f t="shared" ref="R8:R20" si="2">AN8</f>
        <v>4.7892000000000001</v>
      </c>
      <c r="S8" s="4">
        <f t="shared" ref="S8:S20" si="3">AU8</f>
        <v>3.3524399999999992</v>
      </c>
      <c r="T8" s="4"/>
      <c r="U8" s="11">
        <f>$D8/Graph!$F$50</f>
        <v>122.12459999999999</v>
      </c>
      <c r="V8" s="5">
        <f>INDEX(Graph!$D$26:$D$40,MATCH(U8,Graph!$D$26:$D$40,1))</f>
        <v>0</v>
      </c>
      <c r="W8" s="7">
        <f>INDEX(Graph!$E$26:$E$40,MATCH(U8,Graph!$D$26:$D$40,1))</f>
        <v>0</v>
      </c>
      <c r="X8" s="5">
        <f>INDEX(Graph!$D$26:$D$40,MATCH(U8,Graph!$D$26:$D$40,1)+1)</f>
        <v>500</v>
      </c>
      <c r="Y8" s="7">
        <f>INDEX(Graph!$E$26:$E$40,MATCH(U8,Graph!$D$26:$D$40,1)+1)</f>
        <v>20</v>
      </c>
      <c r="Z8" s="4">
        <f>W8+(U8-V8)*(Y8-W8)/(X8-V8)</f>
        <v>4.8849839999999993</v>
      </c>
      <c r="AA8" s="7"/>
      <c r="AB8" s="11">
        <f>$D10/Graph!G$50</f>
        <v>195.15989999999999</v>
      </c>
      <c r="AC8" s="5">
        <f>INDEX(Graph!$D$26:$D$40,MATCH(AB8,Graph!$D$26:$D$40,1))</f>
        <v>0</v>
      </c>
      <c r="AD8" s="7">
        <f>INDEX(Graph!$E$26:$E$40,MATCH(AB8,Graph!$D$26:$D$40,1))</f>
        <v>0</v>
      </c>
      <c r="AE8" s="5">
        <f>INDEX(Graph!$D$26:$D$40,MATCH(AB8,Graph!$D$26:$D$40,1)+1)</f>
        <v>500</v>
      </c>
      <c r="AF8" s="7">
        <f>INDEX(Graph!$E$26:$E$40,MATCH(AB8,Graph!$D$26:$D$40,1)+1)</f>
        <v>20</v>
      </c>
      <c r="AG8" s="4">
        <f>AD8+(AB8-AC8)*(AF8-AD8)/(AE8-AC8)</f>
        <v>7.8063959999999994</v>
      </c>
      <c r="AH8" s="7"/>
      <c r="AI8" s="11">
        <f>$D10/Graph!H$50</f>
        <v>119.72999999999999</v>
      </c>
      <c r="AJ8" s="5">
        <f>INDEX(Graph!$D$26:$D$40,MATCH(AI8,Graph!$D$26:$D$40,1))</f>
        <v>0</v>
      </c>
      <c r="AK8" s="7">
        <f>INDEX(Graph!$E$26:$E$40,MATCH(AI8,Graph!$D$26:$D$40,1))</f>
        <v>0</v>
      </c>
      <c r="AL8" s="5">
        <f>INDEX(Graph!$D$26:$D$40,MATCH(AI8,Graph!$D$26:$D$40,1)+1)</f>
        <v>500</v>
      </c>
      <c r="AM8" s="7">
        <f>INDEX(Graph!$E$26:$E$40,MATCH(AI8,Graph!$D$26:$D$40,1)+1)</f>
        <v>20</v>
      </c>
      <c r="AN8" s="4">
        <f>AK8+(AI8-AJ8)*(AM8-AK8)/(AL8-AJ8)</f>
        <v>4.7892000000000001</v>
      </c>
      <c r="AO8" s="7"/>
      <c r="AP8" s="11">
        <f>$D10/Graph!I$50</f>
        <v>83.810999999999979</v>
      </c>
      <c r="AQ8" s="5">
        <f>INDEX(Graph!$D$26:$D$40,MATCH(AP8,Graph!$D$26:$D$40,1))</f>
        <v>0</v>
      </c>
      <c r="AR8" s="7">
        <f>INDEX(Graph!$E$26:$E$40,MATCH(AP8,Graph!$D$26:$D$40,1))</f>
        <v>0</v>
      </c>
      <c r="AS8" s="5">
        <f>INDEX(Graph!$D$26:$D$40,MATCH(AP8,Graph!$D$26:$D$40,1)+1)</f>
        <v>500</v>
      </c>
      <c r="AT8" s="7">
        <f>INDEX(Graph!$E$26:$E$40,MATCH(AP8,Graph!$D$26:$D$40,1)+1)</f>
        <v>20</v>
      </c>
      <c r="AU8" s="4">
        <f>AR8+(AP8-AQ8)*(AT8-AR8)/(AS8-AQ8)</f>
        <v>3.3524399999999992</v>
      </c>
      <c r="AV8" s="7"/>
      <c r="AW8" s="7"/>
    </row>
    <row r="9" spans="4:61" ht="15.75" x14ac:dyDescent="0.3">
      <c r="D9" s="7">
        <v>2</v>
      </c>
      <c r="E9" s="8">
        <f>(D9/Graph!$C$3)*(D9/Graph!$C$3)*(D9/Graph!$C$3)*Graph!$C$4</f>
        <v>3.532089212562586E-4</v>
      </c>
      <c r="F9" s="4">
        <f t="shared" ref="F9:F20" si="4">MAX(P9,Q9,R9,S9)</f>
        <v>10.408527999999999</v>
      </c>
      <c r="G9" s="4">
        <f>IF(E9&gt;0,F9-E9,0)</f>
        <v>10.408174791078743</v>
      </c>
      <c r="H9" s="13">
        <f t="shared" si="0"/>
        <v>0.16396509214706326</v>
      </c>
      <c r="I9" s="4"/>
      <c r="J9" s="12">
        <f>G9*746</f>
        <v>7764.4983941447417</v>
      </c>
      <c r="K9" s="9">
        <f t="shared" ref="K9:K72" si="5">IF(L9&gt;0,J9/L9,0)</f>
        <v>8684.3441237302504</v>
      </c>
      <c r="L9" s="9">
        <f>D9*0.44704</f>
        <v>0.89407999999999999</v>
      </c>
      <c r="M9" s="9">
        <f t="shared" ref="M9:M20" si="6">L9-L8</f>
        <v>0.44703999999999999</v>
      </c>
      <c r="N9" s="13">
        <f t="shared" ref="N9:N72" si="7">IF(K9&gt;0,$H$4*M9/K9,-1)</f>
        <v>7.9389181241226361E-2</v>
      </c>
      <c r="O9" s="4"/>
      <c r="P9" s="12">
        <f t="shared" ref="P9:P20" si="8">Z9</f>
        <v>9.7699679999999987</v>
      </c>
      <c r="Q9" s="4">
        <f t="shared" si="1"/>
        <v>10.408527999999999</v>
      </c>
      <c r="R9" s="4">
        <f t="shared" si="2"/>
        <v>6.3855999999999993</v>
      </c>
      <c r="S9" s="4">
        <f t="shared" si="3"/>
        <v>4.4699199999999983</v>
      </c>
      <c r="T9" s="4"/>
      <c r="U9" s="11">
        <f>$D9/Graph!$F$50</f>
        <v>244.24919999999997</v>
      </c>
      <c r="V9" s="5">
        <f>INDEX(Graph!$D$26:$D$40,MATCH(U9,Graph!$D$26:$D$40,1))</f>
        <v>0</v>
      </c>
      <c r="W9" s="7">
        <f>INDEX(Graph!$E$26:$E$40,MATCH(U9,Graph!$D$26:$D$40,1))</f>
        <v>0</v>
      </c>
      <c r="X9" s="5">
        <f>INDEX(Graph!$D$26:$D$40,MATCH(U9,Graph!$D$26:$D$40,1)+1)</f>
        <v>500</v>
      </c>
      <c r="Y9" s="7">
        <f>INDEX(Graph!$E$26:$E$40,MATCH(U9,Graph!$D$26:$D$40,1)+1)</f>
        <v>20</v>
      </c>
      <c r="Z9" s="4">
        <f t="shared" ref="Z9:Z19" si="9">W9+(U9-V9)*(Y9-W9)/(X9-V9)</f>
        <v>9.7699679999999987</v>
      </c>
      <c r="AA9" s="7"/>
      <c r="AB9" s="11">
        <f>$D11/Graph!G$50</f>
        <v>260.21319999999997</v>
      </c>
      <c r="AC9" s="5">
        <f>INDEX(Graph!$D$26:$D$40,MATCH(AB9,Graph!$D$26:$D$40,1))</f>
        <v>0</v>
      </c>
      <c r="AD9" s="7">
        <f>INDEX(Graph!$E$26:$E$40,MATCH(AB9,Graph!$D$26:$D$40,1))</f>
        <v>0</v>
      </c>
      <c r="AE9" s="5">
        <f>INDEX(Graph!$D$26:$D$40,MATCH(AB9,Graph!$D$26:$D$40,1)+1)</f>
        <v>500</v>
      </c>
      <c r="AF9" s="7">
        <f>INDEX(Graph!$E$26:$E$40,MATCH(AB9,Graph!$D$26:$D$40,1)+1)</f>
        <v>20</v>
      </c>
      <c r="AG9" s="4">
        <f t="shared" ref="AG9:AG20" si="10">AD9+(AB9-AC9)*(AF9-AD9)/(AE9-AC9)</f>
        <v>10.408527999999999</v>
      </c>
      <c r="AH9" s="7"/>
      <c r="AI9" s="11">
        <f>$D11/Graph!H$50</f>
        <v>159.63999999999999</v>
      </c>
      <c r="AJ9" s="5">
        <f>INDEX(Graph!$D$26:$D$40,MATCH(AI9,Graph!$D$26:$D$40,1))</f>
        <v>0</v>
      </c>
      <c r="AK9" s="7">
        <f>INDEX(Graph!$E$26:$E$40,MATCH(AI9,Graph!$D$26:$D$40,1))</f>
        <v>0</v>
      </c>
      <c r="AL9" s="5">
        <f>INDEX(Graph!$D$26:$D$40,MATCH(AI9,Graph!$D$26:$D$40,1)+1)</f>
        <v>500</v>
      </c>
      <c r="AM9" s="7">
        <f>INDEX(Graph!$E$26:$E$40,MATCH(AI9,Graph!$D$26:$D$40,1)+1)</f>
        <v>20</v>
      </c>
      <c r="AN9" s="4">
        <f t="shared" ref="AN9:AN20" si="11">AK9+(AI9-AJ9)*(AM9-AK9)/(AL9-AJ9)</f>
        <v>6.3855999999999993</v>
      </c>
      <c r="AO9" s="7"/>
      <c r="AP9" s="11">
        <f>$D11/Graph!I$50</f>
        <v>111.74799999999996</v>
      </c>
      <c r="AQ9" s="5">
        <f>INDEX(Graph!$D$26:$D$40,MATCH(AP9,Graph!$D$26:$D$40,1))</f>
        <v>0</v>
      </c>
      <c r="AR9" s="7">
        <f>INDEX(Graph!$E$26:$E$40,MATCH(AP9,Graph!$D$26:$D$40,1))</f>
        <v>0</v>
      </c>
      <c r="AS9" s="5">
        <f>INDEX(Graph!$D$26:$D$40,MATCH(AP9,Graph!$D$26:$D$40,1)+1)</f>
        <v>500</v>
      </c>
      <c r="AT9" s="7">
        <f>INDEX(Graph!$E$26:$E$40,MATCH(AP9,Graph!$D$26:$D$40,1)+1)</f>
        <v>20</v>
      </c>
      <c r="AU9" s="4">
        <f t="shared" ref="AU9:AU20" si="12">AR9+(AP9-AQ9)*(AT9-AR9)/(AS9-AQ9)</f>
        <v>4.4699199999999983</v>
      </c>
      <c r="AV9" s="7"/>
      <c r="AW9" s="7"/>
    </row>
    <row r="10" spans="4:61" ht="15.75" x14ac:dyDescent="0.3">
      <c r="D10" s="7">
        <v>3</v>
      </c>
      <c r="E10" s="8">
        <f>(D10/Graph!$C$3)*(D10/Graph!$C$3)*(D10/Graph!$C$3)*Graph!$C$4</f>
        <v>1.1920801092398729E-3</v>
      </c>
      <c r="F10" s="4">
        <f t="shared" si="4"/>
        <v>14.654951999999998</v>
      </c>
      <c r="G10" s="4">
        <f>IF(E10&gt;0,F10-E10,0)</f>
        <v>14.653759919890758</v>
      </c>
      <c r="H10" s="13">
        <f>IF(N10&gt;0,H9+N10,10000)</f>
        <v>0.24854711881426489</v>
      </c>
      <c r="I10" s="4"/>
      <c r="J10" s="12">
        <f t="shared" ref="J10:J20" si="13">G10*746</f>
        <v>10931.704900238507</v>
      </c>
      <c r="K10" s="9">
        <f t="shared" si="5"/>
        <v>8151.1758084574876</v>
      </c>
      <c r="L10" s="9">
        <f>D10*0.44704</f>
        <v>1.3411200000000001</v>
      </c>
      <c r="M10" s="9">
        <f t="shared" si="6"/>
        <v>0.4470400000000001</v>
      </c>
      <c r="N10" s="13">
        <f t="shared" si="7"/>
        <v>8.4582026667201646E-2</v>
      </c>
      <c r="O10" s="4"/>
      <c r="P10" s="12">
        <f t="shared" si="8"/>
        <v>14.654951999999998</v>
      </c>
      <c r="Q10" s="4">
        <f t="shared" si="1"/>
        <v>13.010659999999998</v>
      </c>
      <c r="R10" s="4">
        <f t="shared" si="2"/>
        <v>7.9819999999999993</v>
      </c>
      <c r="S10" s="4">
        <f t="shared" si="3"/>
        <v>5.5873999999999979</v>
      </c>
      <c r="T10" s="4"/>
      <c r="U10" s="11">
        <f>$D10/Graph!$F$50</f>
        <v>366.37379999999996</v>
      </c>
      <c r="V10" s="5">
        <f>INDEX(Graph!$D$26:$D$40,MATCH(U10,Graph!$D$26:$D$40,1))</f>
        <v>0</v>
      </c>
      <c r="W10" s="7">
        <f>INDEX(Graph!$E$26:$E$40,MATCH(U10,Graph!$D$26:$D$40,1))</f>
        <v>0</v>
      </c>
      <c r="X10" s="5">
        <f>INDEX(Graph!$D$26:$D$40,MATCH(U10,Graph!$D$26:$D$40,1)+1)</f>
        <v>500</v>
      </c>
      <c r="Y10" s="7">
        <f>INDEX(Graph!$E$26:$E$40,MATCH(U10,Graph!$D$26:$D$40,1)+1)</f>
        <v>20</v>
      </c>
      <c r="Z10" s="4">
        <f t="shared" si="9"/>
        <v>14.654951999999998</v>
      </c>
      <c r="AA10" s="7"/>
      <c r="AB10" s="11">
        <f>$D12/Graph!G$50</f>
        <v>325.26649999999995</v>
      </c>
      <c r="AC10" s="5">
        <f>INDEX(Graph!$D$26:$D$40,MATCH(AB10,Graph!$D$26:$D$40,1))</f>
        <v>0</v>
      </c>
      <c r="AD10" s="7">
        <f>INDEX(Graph!$E$26:$E$40,MATCH(AB10,Graph!$D$26:$D$40,1))</f>
        <v>0</v>
      </c>
      <c r="AE10" s="5">
        <f>INDEX(Graph!$D$26:$D$40,MATCH(AB10,Graph!$D$26:$D$40,1)+1)</f>
        <v>500</v>
      </c>
      <c r="AF10" s="7">
        <f>INDEX(Graph!$E$26:$E$40,MATCH(AB10,Graph!$D$26:$D$40,1)+1)</f>
        <v>20</v>
      </c>
      <c r="AG10" s="4">
        <f t="shared" si="10"/>
        <v>13.010659999999998</v>
      </c>
      <c r="AH10" s="7"/>
      <c r="AI10" s="11">
        <f>$D12/Graph!H$50</f>
        <v>199.54999999999998</v>
      </c>
      <c r="AJ10" s="5">
        <f>INDEX(Graph!$D$26:$D$40,MATCH(AI10,Graph!$D$26:$D$40,1))</f>
        <v>0</v>
      </c>
      <c r="AK10" s="7">
        <f>INDEX(Graph!$E$26:$E$40,MATCH(AI10,Graph!$D$26:$D$40,1))</f>
        <v>0</v>
      </c>
      <c r="AL10" s="5">
        <f>INDEX(Graph!$D$26:$D$40,MATCH(AI10,Graph!$D$26:$D$40,1)+1)</f>
        <v>500</v>
      </c>
      <c r="AM10" s="7">
        <f>INDEX(Graph!$E$26:$E$40,MATCH(AI10,Graph!$D$26:$D$40,1)+1)</f>
        <v>20</v>
      </c>
      <c r="AN10" s="4">
        <f t="shared" si="11"/>
        <v>7.9819999999999993</v>
      </c>
      <c r="AO10" s="7"/>
      <c r="AP10" s="11">
        <f>$D12/Graph!I$50</f>
        <v>139.68499999999995</v>
      </c>
      <c r="AQ10" s="5">
        <f>INDEX(Graph!$D$26:$D$40,MATCH(AP10,Graph!$D$26:$D$40,1))</f>
        <v>0</v>
      </c>
      <c r="AR10" s="7">
        <f>INDEX(Graph!$E$26:$E$40,MATCH(AP10,Graph!$D$26:$D$40,1))</f>
        <v>0</v>
      </c>
      <c r="AS10" s="5">
        <f>INDEX(Graph!$D$26:$D$40,MATCH(AP10,Graph!$D$26:$D$40,1)+1)</f>
        <v>500</v>
      </c>
      <c r="AT10" s="7">
        <f>INDEX(Graph!$E$26:$E$40,MATCH(AP10,Graph!$D$26:$D$40,1)+1)</f>
        <v>20</v>
      </c>
      <c r="AU10" s="4">
        <f t="shared" si="12"/>
        <v>5.5873999999999979</v>
      </c>
      <c r="AV10" s="7"/>
      <c r="AW10" s="7"/>
    </row>
    <row r="11" spans="4:61" ht="15.75" x14ac:dyDescent="0.3">
      <c r="D11" s="7">
        <v>4</v>
      </c>
      <c r="E11" s="8">
        <f>(D11/Graph!$C$3)*(D11/Graph!$C$3)*(D11/Graph!$C$3)*Graph!$C$4</f>
        <v>2.8256713700500688E-3</v>
      </c>
      <c r="F11" s="4">
        <f t="shared" si="4"/>
        <v>19.539935999999997</v>
      </c>
      <c r="G11" s="4">
        <f>IF(E11&gt;0,F11-E11,0)</f>
        <v>19.537110328629947</v>
      </c>
      <c r="H11" s="13">
        <f t="shared" si="0"/>
        <v>0.33313449749825047</v>
      </c>
      <c r="I11" s="4"/>
      <c r="J11" s="12">
        <f t="shared" si="13"/>
        <v>14574.68430515794</v>
      </c>
      <c r="K11" s="9">
        <f t="shared" si="5"/>
        <v>8150.6600668608735</v>
      </c>
      <c r="L11" s="9">
        <f>D11*0.44704</f>
        <v>1.78816</v>
      </c>
      <c r="M11" s="9">
        <f t="shared" si="6"/>
        <v>0.44703999999999988</v>
      </c>
      <c r="N11" s="13">
        <f t="shared" si="7"/>
        <v>8.4587378683985567E-2</v>
      </c>
      <c r="O11" s="4"/>
      <c r="P11" s="12">
        <f t="shared" si="8"/>
        <v>19.539935999999997</v>
      </c>
      <c r="Q11" s="4">
        <f t="shared" si="1"/>
        <v>15.612791999999999</v>
      </c>
      <c r="R11" s="4">
        <f t="shared" si="2"/>
        <v>9.5784000000000002</v>
      </c>
      <c r="S11" s="4">
        <f t="shared" si="3"/>
        <v>6.7048799999999984</v>
      </c>
      <c r="T11" s="4"/>
      <c r="U11" s="11">
        <f>$D11/Graph!F$50</f>
        <v>488.49839999999995</v>
      </c>
      <c r="V11" s="5">
        <f>INDEX(Graph!$D$26:$D$40,MATCH(U11,Graph!$D$26:$D$40,1))</f>
        <v>0</v>
      </c>
      <c r="W11" s="7">
        <f>INDEX(Graph!$E$26:$E$40,MATCH(U11,Graph!$D$26:$D$40,1))</f>
        <v>0</v>
      </c>
      <c r="X11" s="5">
        <f>INDEX(Graph!$D$26:$D$40,MATCH(U11,Graph!$D$26:$D$40,1)+1)</f>
        <v>500</v>
      </c>
      <c r="Y11" s="7">
        <f>INDEX(Graph!$E$26:$E$40,MATCH(U11,Graph!$D$26:$D$40,1)+1)</f>
        <v>20</v>
      </c>
      <c r="Z11" s="4">
        <f t="shared" si="9"/>
        <v>19.539935999999997</v>
      </c>
      <c r="AA11" s="7"/>
      <c r="AB11" s="11">
        <f>$D13/Graph!G$50</f>
        <v>390.31979999999999</v>
      </c>
      <c r="AC11" s="5">
        <f>INDEX(Graph!$D$26:$D$40,MATCH(AB11,Graph!$D$26:$D$40,1))</f>
        <v>0</v>
      </c>
      <c r="AD11" s="7">
        <f>INDEX(Graph!$E$26:$E$40,MATCH(AB11,Graph!$D$26:$D$40,1))</f>
        <v>0</v>
      </c>
      <c r="AE11" s="5">
        <f>INDEX(Graph!$D$26:$D$40,MATCH(AB11,Graph!$D$26:$D$40,1)+1)</f>
        <v>500</v>
      </c>
      <c r="AF11" s="7">
        <f>INDEX(Graph!$E$26:$E$40,MATCH(AB11,Graph!$D$26:$D$40,1)+1)</f>
        <v>20</v>
      </c>
      <c r="AG11" s="4">
        <f t="shared" si="10"/>
        <v>15.612791999999999</v>
      </c>
      <c r="AH11" s="7"/>
      <c r="AI11" s="11">
        <f>$D13/Graph!H$50</f>
        <v>239.45999999999998</v>
      </c>
      <c r="AJ11" s="5">
        <f>INDEX(Graph!$D$26:$D$40,MATCH(AI11,Graph!$D$26:$D$40,1))</f>
        <v>0</v>
      </c>
      <c r="AK11" s="7">
        <f>INDEX(Graph!$E$26:$E$40,MATCH(AI11,Graph!$D$26:$D$40,1))</f>
        <v>0</v>
      </c>
      <c r="AL11" s="5">
        <f>INDEX(Graph!$D$26:$D$40,MATCH(AI11,Graph!$D$26:$D$40,1)+1)</f>
        <v>500</v>
      </c>
      <c r="AM11" s="7">
        <f>INDEX(Graph!$E$26:$E$40,MATCH(AI11,Graph!$D$26:$D$40,1)+1)</f>
        <v>20</v>
      </c>
      <c r="AN11" s="4">
        <f t="shared" si="11"/>
        <v>9.5784000000000002</v>
      </c>
      <c r="AO11" s="7"/>
      <c r="AP11" s="11">
        <f>$D13/Graph!I$50</f>
        <v>167.62199999999996</v>
      </c>
      <c r="AQ11" s="5">
        <f>INDEX(Graph!$D$26:$D$40,MATCH(AP11,Graph!$D$26:$D$40,1))</f>
        <v>0</v>
      </c>
      <c r="AR11" s="7">
        <f>INDEX(Graph!$E$26:$E$40,MATCH(AP11,Graph!$D$26:$D$40,1))</f>
        <v>0</v>
      </c>
      <c r="AS11" s="5">
        <f>INDEX(Graph!$D$26:$D$40,MATCH(AP11,Graph!$D$26:$D$40,1)+1)</f>
        <v>500</v>
      </c>
      <c r="AT11" s="7">
        <f>INDEX(Graph!$E$26:$E$40,MATCH(AP11,Graph!$D$26:$D$40,1)+1)</f>
        <v>20</v>
      </c>
      <c r="AU11" s="4">
        <f t="shared" si="12"/>
        <v>6.7048799999999984</v>
      </c>
      <c r="AV11" s="7"/>
      <c r="AW11" s="7"/>
    </row>
    <row r="12" spans="4:61" ht="15.75" x14ac:dyDescent="0.3">
      <c r="D12" s="7">
        <v>5</v>
      </c>
      <c r="E12" s="8">
        <f>(D12/Graph!$C$3)*(D12/Graph!$C$3)*(D12/Graph!$C$3)*Graph!$C$4</f>
        <v>5.5188893946290403E-3</v>
      </c>
      <c r="F12" s="4">
        <f t="shared" si="4"/>
        <v>26.637379999999997</v>
      </c>
      <c r="G12" s="4">
        <f>IF(E12&gt;0,F12-E12,0)</f>
        <v>26.631861110605367</v>
      </c>
      <c r="H12" s="13">
        <f t="shared" si="0"/>
        <v>0.41070103250753909</v>
      </c>
      <c r="I12" s="4"/>
      <c r="J12" s="12">
        <f t="shared" si="13"/>
        <v>19867.368388511604</v>
      </c>
      <c r="K12" s="9">
        <f t="shared" si="5"/>
        <v>8888.4074751751996</v>
      </c>
      <c r="L12" s="9">
        <f>D12*0.44704</f>
        <v>2.2351999999999999</v>
      </c>
      <c r="M12" s="9">
        <f t="shared" si="6"/>
        <v>0.44703999999999988</v>
      </c>
      <c r="N12" s="13">
        <f t="shared" si="7"/>
        <v>7.7566535009288631E-2</v>
      </c>
      <c r="O12" s="4"/>
      <c r="P12" s="12">
        <f t="shared" si="8"/>
        <v>26.637379999999997</v>
      </c>
      <c r="Q12" s="4">
        <f t="shared" si="1"/>
        <v>18.214924</v>
      </c>
      <c r="R12" s="4">
        <f t="shared" si="2"/>
        <v>11.174799999999999</v>
      </c>
      <c r="S12" s="4">
        <f t="shared" si="3"/>
        <v>7.822359999999998</v>
      </c>
      <c r="T12" s="4"/>
      <c r="U12" s="11">
        <f>$D12/Graph!F$50</f>
        <v>610.62299999999993</v>
      </c>
      <c r="V12" s="5">
        <f>INDEX(Graph!$D$26:$D$40,MATCH(U12,Graph!$D$26:$D$40,1))</f>
        <v>500</v>
      </c>
      <c r="W12" s="7">
        <f>INDEX(Graph!$E$26:$E$40,MATCH(U12,Graph!$D$26:$D$40,1))</f>
        <v>20</v>
      </c>
      <c r="X12" s="5">
        <f>INDEX(Graph!$D$26:$D$40,MATCH(U12,Graph!$D$26:$D$40,1)+1)</f>
        <v>1000</v>
      </c>
      <c r="Y12" s="7">
        <f>INDEX(Graph!$E$26:$E$40,MATCH(U12,Graph!$D$26:$D$40,1)+1)</f>
        <v>50</v>
      </c>
      <c r="Z12" s="4">
        <f t="shared" si="9"/>
        <v>26.637379999999997</v>
      </c>
      <c r="AA12" s="7"/>
      <c r="AB12" s="11">
        <f>$D14/Graph!G$50</f>
        <v>455.37309999999997</v>
      </c>
      <c r="AC12" s="5">
        <f>INDEX(Graph!$D$26:$D$40,MATCH(AB12,Graph!$D$26:$D$40,1))</f>
        <v>0</v>
      </c>
      <c r="AD12" s="7">
        <f>INDEX(Graph!$E$26:$E$40,MATCH(AB12,Graph!$D$26:$D$40,1))</f>
        <v>0</v>
      </c>
      <c r="AE12" s="5">
        <f>INDEX(Graph!$D$26:$D$40,MATCH(AB12,Graph!$D$26:$D$40,1)+1)</f>
        <v>500</v>
      </c>
      <c r="AF12" s="7">
        <f>INDEX(Graph!$E$26:$E$40,MATCH(AB12,Graph!$D$26:$D$40,1)+1)</f>
        <v>20</v>
      </c>
      <c r="AG12" s="4">
        <f t="shared" si="10"/>
        <v>18.214924</v>
      </c>
      <c r="AH12" s="7"/>
      <c r="AI12" s="11">
        <f>$D14/Graph!H$50</f>
        <v>279.37</v>
      </c>
      <c r="AJ12" s="5">
        <f>INDEX(Graph!$D$26:$D$40,MATCH(AI12,Graph!$D$26:$D$40,1))</f>
        <v>0</v>
      </c>
      <c r="AK12" s="7">
        <f>INDEX(Graph!$E$26:$E$40,MATCH(AI12,Graph!$D$26:$D$40,1))</f>
        <v>0</v>
      </c>
      <c r="AL12" s="5">
        <f>INDEX(Graph!$D$26:$D$40,MATCH(AI12,Graph!$D$26:$D$40,1)+1)</f>
        <v>500</v>
      </c>
      <c r="AM12" s="7">
        <f>INDEX(Graph!$E$26:$E$40,MATCH(AI12,Graph!$D$26:$D$40,1)+1)</f>
        <v>20</v>
      </c>
      <c r="AN12" s="4">
        <f t="shared" si="11"/>
        <v>11.174799999999999</v>
      </c>
      <c r="AO12" s="7"/>
      <c r="AP12" s="11">
        <f>$D14/Graph!I$50</f>
        <v>195.55899999999994</v>
      </c>
      <c r="AQ12" s="5">
        <f>INDEX(Graph!$D$26:$D$40,MATCH(AP12,Graph!$D$26:$D$40,1))</f>
        <v>0</v>
      </c>
      <c r="AR12" s="7">
        <f>INDEX(Graph!$E$26:$E$40,MATCH(AP12,Graph!$D$26:$D$40,1))</f>
        <v>0</v>
      </c>
      <c r="AS12" s="5">
        <f>INDEX(Graph!$D$26:$D$40,MATCH(AP12,Graph!$D$26:$D$40,1)+1)</f>
        <v>500</v>
      </c>
      <c r="AT12" s="7">
        <f>INDEX(Graph!$E$26:$E$40,MATCH(AP12,Graph!$D$26:$D$40,1)+1)</f>
        <v>20</v>
      </c>
      <c r="AU12" s="4">
        <f t="shared" si="12"/>
        <v>7.822359999999998</v>
      </c>
      <c r="AV12" s="7"/>
      <c r="AW12" s="7"/>
    </row>
    <row r="13" spans="4:61" ht="15.75" x14ac:dyDescent="0.3">
      <c r="D13" s="7">
        <v>6</v>
      </c>
      <c r="E13" s="8">
        <f>(D13/Graph!$C$3)*(D13/Graph!$C$3)*(D13/Graph!$C$3)*Graph!$C$4</f>
        <v>9.5366408739189831E-3</v>
      </c>
      <c r="F13" s="4">
        <f t="shared" si="4"/>
        <v>33.964855999999997</v>
      </c>
      <c r="G13" s="4">
        <f>IF(E13&gt;0,F13-E13,0)</f>
        <v>33.955319359126079</v>
      </c>
      <c r="H13" s="13">
        <f t="shared" si="0"/>
        <v>0.48370548280942377</v>
      </c>
      <c r="I13" s="4"/>
      <c r="J13" s="12">
        <f t="shared" si="13"/>
        <v>25330.668241908053</v>
      </c>
      <c r="K13" s="9">
        <f t="shared" si="5"/>
        <v>9443.8485153856673</v>
      </c>
      <c r="L13" s="9">
        <f>D13*0.44704</f>
        <v>2.6822400000000002</v>
      </c>
      <c r="M13" s="9">
        <f t="shared" si="6"/>
        <v>0.44704000000000033</v>
      </c>
      <c r="N13" s="13">
        <f t="shared" si="7"/>
        <v>7.3004450301884696E-2</v>
      </c>
      <c r="O13" s="4"/>
      <c r="P13" s="12">
        <f t="shared" si="8"/>
        <v>33.964855999999997</v>
      </c>
      <c r="Q13" s="4">
        <f t="shared" si="1"/>
        <v>21.225583999999998</v>
      </c>
      <c r="R13" s="4">
        <f t="shared" si="2"/>
        <v>12.771199999999999</v>
      </c>
      <c r="S13" s="4">
        <f t="shared" si="3"/>
        <v>8.9398399999999967</v>
      </c>
      <c r="T13" s="4"/>
      <c r="U13" s="11">
        <f>$D13/Graph!F$50</f>
        <v>732.74759999999992</v>
      </c>
      <c r="V13" s="5">
        <f>INDEX(Graph!$D$26:$D$40,MATCH(U13,Graph!$D$26:$D$40,1))</f>
        <v>500</v>
      </c>
      <c r="W13" s="7">
        <f>INDEX(Graph!$E$26:$E$40,MATCH(U13,Graph!$D$26:$D$40,1))</f>
        <v>20</v>
      </c>
      <c r="X13" s="5">
        <f>INDEX(Graph!$D$26:$D$40,MATCH(U13,Graph!$D$26:$D$40,1)+1)</f>
        <v>1000</v>
      </c>
      <c r="Y13" s="7">
        <f>INDEX(Graph!$E$26:$E$40,MATCH(U13,Graph!$D$26:$D$40,1)+1)</f>
        <v>50</v>
      </c>
      <c r="Z13" s="4">
        <f t="shared" si="9"/>
        <v>33.964855999999997</v>
      </c>
      <c r="AA13" s="7"/>
      <c r="AB13" s="11">
        <f>$D15/Graph!G$50</f>
        <v>520.42639999999994</v>
      </c>
      <c r="AC13" s="5">
        <f>INDEX(Graph!$D$26:$D$40,MATCH(AB13,Graph!$D$26:$D$40,1))</f>
        <v>500</v>
      </c>
      <c r="AD13" s="7">
        <f>INDEX(Graph!$E$26:$E$40,MATCH(AB13,Graph!$D$26:$D$40,1))</f>
        <v>20</v>
      </c>
      <c r="AE13" s="5">
        <f>INDEX(Graph!$D$26:$D$40,MATCH(AB13,Graph!$D$26:$D$40,1)+1)</f>
        <v>1000</v>
      </c>
      <c r="AF13" s="7">
        <f>INDEX(Graph!$E$26:$E$40,MATCH(AB13,Graph!$D$26:$D$40,1)+1)</f>
        <v>50</v>
      </c>
      <c r="AG13" s="4">
        <f t="shared" si="10"/>
        <v>21.225583999999998</v>
      </c>
      <c r="AH13" s="7"/>
      <c r="AI13" s="11">
        <f>$D15/Graph!H$50</f>
        <v>319.27999999999997</v>
      </c>
      <c r="AJ13" s="5">
        <f>INDEX(Graph!$D$26:$D$40,MATCH(AI13,Graph!$D$26:$D$40,1))</f>
        <v>0</v>
      </c>
      <c r="AK13" s="7">
        <f>INDEX(Graph!$E$26:$E$40,MATCH(AI13,Graph!$D$26:$D$40,1))</f>
        <v>0</v>
      </c>
      <c r="AL13" s="5">
        <f>INDEX(Graph!$D$26:$D$40,MATCH(AI13,Graph!$D$26:$D$40,1)+1)</f>
        <v>500</v>
      </c>
      <c r="AM13" s="7">
        <f>INDEX(Graph!$E$26:$E$40,MATCH(AI13,Graph!$D$26:$D$40,1)+1)</f>
        <v>20</v>
      </c>
      <c r="AN13" s="4">
        <f t="shared" si="11"/>
        <v>12.771199999999999</v>
      </c>
      <c r="AO13" s="7"/>
      <c r="AP13" s="11">
        <f>$D15/Graph!I$50</f>
        <v>223.49599999999992</v>
      </c>
      <c r="AQ13" s="5">
        <f>INDEX(Graph!$D$26:$D$40,MATCH(AP13,Graph!$D$26:$D$40,1))</f>
        <v>0</v>
      </c>
      <c r="AR13" s="7">
        <f>INDEX(Graph!$E$26:$E$40,MATCH(AP13,Graph!$D$26:$D$40,1))</f>
        <v>0</v>
      </c>
      <c r="AS13" s="5">
        <f>INDEX(Graph!$D$26:$D$40,MATCH(AP13,Graph!$D$26:$D$40,1)+1)</f>
        <v>500</v>
      </c>
      <c r="AT13" s="7">
        <f>INDEX(Graph!$E$26:$E$40,MATCH(AP13,Graph!$D$26:$D$40,1)+1)</f>
        <v>20</v>
      </c>
      <c r="AU13" s="4">
        <f t="shared" si="12"/>
        <v>8.9398399999999967</v>
      </c>
      <c r="AV13" s="7"/>
      <c r="AW13" s="7"/>
    </row>
    <row r="14" spans="4:61" ht="15.75" x14ac:dyDescent="0.3">
      <c r="D14" s="7">
        <v>7</v>
      </c>
      <c r="E14" s="8">
        <f>(D14/Graph!$C$3)*(D14/Graph!$C$3)*(D14/Graph!$C$3)*Graph!$C$4</f>
        <v>1.5143832498862086E-2</v>
      </c>
      <c r="F14" s="4">
        <f t="shared" si="4"/>
        <v>41.292331999999995</v>
      </c>
      <c r="G14" s="4">
        <f>IF(E14&gt;0,F14-E14,0)</f>
        <v>41.27718816750113</v>
      </c>
      <c r="H14" s="13">
        <f t="shared" si="0"/>
        <v>0.55376930717512007</v>
      </c>
      <c r="I14" s="4"/>
      <c r="J14" s="12">
        <f t="shared" si="13"/>
        <v>30792.782372955844</v>
      </c>
      <c r="K14" s="9">
        <f t="shared" si="5"/>
        <v>9840.2132033425714</v>
      </c>
      <c r="L14" s="9">
        <f>D14*0.44704</f>
        <v>3.1292800000000001</v>
      </c>
      <c r="M14" s="9">
        <f t="shared" si="6"/>
        <v>0.44703999999999988</v>
      </c>
      <c r="N14" s="13">
        <f t="shared" si="7"/>
        <v>7.0063824365696317E-2</v>
      </c>
      <c r="O14" s="4"/>
      <c r="P14" s="12">
        <f t="shared" si="8"/>
        <v>41.292331999999995</v>
      </c>
      <c r="Q14" s="4">
        <f t="shared" si="1"/>
        <v>25.128782000000001</v>
      </c>
      <c r="R14" s="4">
        <f t="shared" si="2"/>
        <v>14.367599999999999</v>
      </c>
      <c r="S14" s="4">
        <f t="shared" si="3"/>
        <v>10.057319999999995</v>
      </c>
      <c r="T14" s="4"/>
      <c r="U14" s="11">
        <f>$D14/Graph!F$50</f>
        <v>854.87219999999991</v>
      </c>
      <c r="V14" s="5">
        <f>INDEX(Graph!$D$26:$D$40,MATCH(U14,Graph!$D$26:$D$40,1))</f>
        <v>500</v>
      </c>
      <c r="W14" s="7">
        <f>INDEX(Graph!$E$26:$E$40,MATCH(U14,Graph!$D$26:$D$40,1))</f>
        <v>20</v>
      </c>
      <c r="X14" s="5">
        <f>INDEX(Graph!$D$26:$D$40,MATCH(U14,Graph!$D$26:$D$40,1)+1)</f>
        <v>1000</v>
      </c>
      <c r="Y14" s="7">
        <f>INDEX(Graph!$E$26:$E$40,MATCH(U14,Graph!$D$26:$D$40,1)+1)</f>
        <v>50</v>
      </c>
      <c r="Z14" s="4">
        <f t="shared" si="9"/>
        <v>41.292331999999995</v>
      </c>
      <c r="AA14" s="7"/>
      <c r="AB14" s="11">
        <f>$D16/Graph!G$50</f>
        <v>585.47969999999998</v>
      </c>
      <c r="AC14" s="5">
        <f>INDEX(Graph!$D$26:$D$40,MATCH(AB14,Graph!$D$26:$D$40,1))</f>
        <v>500</v>
      </c>
      <c r="AD14" s="7">
        <f>INDEX(Graph!$E$26:$E$40,MATCH(AB14,Graph!$D$26:$D$40,1))</f>
        <v>20</v>
      </c>
      <c r="AE14" s="5">
        <f>INDEX(Graph!$D$26:$D$40,MATCH(AB14,Graph!$D$26:$D$40,1)+1)</f>
        <v>1000</v>
      </c>
      <c r="AF14" s="7">
        <f>INDEX(Graph!$E$26:$E$40,MATCH(AB14,Graph!$D$26:$D$40,1)+1)</f>
        <v>50</v>
      </c>
      <c r="AG14" s="4">
        <f t="shared" si="10"/>
        <v>25.128782000000001</v>
      </c>
      <c r="AH14" s="7"/>
      <c r="AI14" s="11">
        <f>$D16/Graph!H$50</f>
        <v>359.19</v>
      </c>
      <c r="AJ14" s="5">
        <f>INDEX(Graph!$D$26:$D$40,MATCH(AI14,Graph!$D$26:$D$40,1))</f>
        <v>0</v>
      </c>
      <c r="AK14" s="7">
        <f>INDEX(Graph!$E$26:$E$40,MATCH(AI14,Graph!$D$26:$D$40,1))</f>
        <v>0</v>
      </c>
      <c r="AL14" s="5">
        <f>INDEX(Graph!$D$26:$D$40,MATCH(AI14,Graph!$D$26:$D$40,1)+1)</f>
        <v>500</v>
      </c>
      <c r="AM14" s="7">
        <f>INDEX(Graph!$E$26:$E$40,MATCH(AI14,Graph!$D$26:$D$40,1)+1)</f>
        <v>20</v>
      </c>
      <c r="AN14" s="4">
        <f t="shared" si="11"/>
        <v>14.367599999999999</v>
      </c>
      <c r="AO14" s="7"/>
      <c r="AP14" s="11">
        <f>$D16/Graph!I$50</f>
        <v>251.43299999999991</v>
      </c>
      <c r="AQ14" s="5">
        <f>INDEX(Graph!$D$26:$D$40,MATCH(AP14,Graph!$D$26:$D$40,1))</f>
        <v>0</v>
      </c>
      <c r="AR14" s="7">
        <f>INDEX(Graph!$E$26:$E$40,MATCH(AP14,Graph!$D$26:$D$40,1))</f>
        <v>0</v>
      </c>
      <c r="AS14" s="5">
        <f>INDEX(Graph!$D$26:$D$40,MATCH(AP14,Graph!$D$26:$D$40,1)+1)</f>
        <v>500</v>
      </c>
      <c r="AT14" s="7">
        <f>INDEX(Graph!$E$26:$E$40,MATCH(AP14,Graph!$D$26:$D$40,1)+1)</f>
        <v>20</v>
      </c>
      <c r="AU14" s="4">
        <f t="shared" si="12"/>
        <v>10.057319999999995</v>
      </c>
      <c r="AV14" s="7"/>
      <c r="AW14" s="7"/>
    </row>
    <row r="15" spans="4:61" ht="15.75" x14ac:dyDescent="0.3">
      <c r="D15" s="7">
        <v>8</v>
      </c>
      <c r="E15" s="8">
        <f>(D15/Graph!$C$3)*(D15/Graph!$C$3)*(D15/Graph!$C$3)*Graph!$C$4</f>
        <v>2.260537096040055E-2</v>
      </c>
      <c r="F15" s="4">
        <f t="shared" si="4"/>
        <v>48.619807999999992</v>
      </c>
      <c r="G15" s="4">
        <f>IF(E15&gt;0,F15-E15,0)</f>
        <v>48.597202629039593</v>
      </c>
      <c r="H15" s="13">
        <f t="shared" si="0"/>
        <v>0.62178116219375068</v>
      </c>
      <c r="I15" s="4"/>
      <c r="J15" s="12">
        <f t="shared" si="13"/>
        <v>36253.513161263538</v>
      </c>
      <c r="K15" s="9">
        <f t="shared" si="5"/>
        <v>10137.099913112792</v>
      </c>
      <c r="L15" s="9">
        <f>D15*0.44704</f>
        <v>3.5763199999999999</v>
      </c>
      <c r="M15" s="9">
        <f t="shared" si="6"/>
        <v>0.44703999999999988</v>
      </c>
      <c r="N15" s="13">
        <f t="shared" si="7"/>
        <v>6.8011855018630579E-2</v>
      </c>
      <c r="O15" s="4"/>
      <c r="P15" s="12">
        <f t="shared" si="8"/>
        <v>48.619807999999992</v>
      </c>
      <c r="Q15" s="4">
        <f t="shared" si="1"/>
        <v>29.031979999999994</v>
      </c>
      <c r="R15" s="4">
        <f t="shared" si="2"/>
        <v>15.963999999999999</v>
      </c>
      <c r="S15" s="4">
        <f t="shared" si="3"/>
        <v>11.174799999999996</v>
      </c>
      <c r="T15" s="4"/>
      <c r="U15" s="11">
        <f>$D15/Graph!F$50</f>
        <v>976.99679999999989</v>
      </c>
      <c r="V15" s="5">
        <f>INDEX(Graph!$D$26:$D$40,MATCH(U15,Graph!$D$26:$D$40,1))</f>
        <v>500</v>
      </c>
      <c r="W15" s="7">
        <f>INDEX(Graph!$E$26:$E$40,MATCH(U15,Graph!$D$26:$D$40,1))</f>
        <v>20</v>
      </c>
      <c r="X15" s="5">
        <f>INDEX(Graph!$D$26:$D$40,MATCH(U15,Graph!$D$26:$D$40,1)+1)</f>
        <v>1000</v>
      </c>
      <c r="Y15" s="7">
        <f>INDEX(Graph!$E$26:$E$40,MATCH(U15,Graph!$D$26:$D$40,1)+1)</f>
        <v>50</v>
      </c>
      <c r="Z15" s="4">
        <f t="shared" si="9"/>
        <v>48.619807999999992</v>
      </c>
      <c r="AA15" s="7"/>
      <c r="AB15" s="11">
        <f>$D17/Graph!G$50</f>
        <v>650.5329999999999</v>
      </c>
      <c r="AC15" s="5">
        <f>INDEX(Graph!$D$26:$D$40,MATCH(AB15,Graph!$D$26:$D$40,1))</f>
        <v>500</v>
      </c>
      <c r="AD15" s="7">
        <f>INDEX(Graph!$E$26:$E$40,MATCH(AB15,Graph!$D$26:$D$40,1))</f>
        <v>20</v>
      </c>
      <c r="AE15" s="5">
        <f>INDEX(Graph!$D$26:$D$40,MATCH(AB15,Graph!$D$26:$D$40,1)+1)</f>
        <v>1000</v>
      </c>
      <c r="AF15" s="7">
        <f>INDEX(Graph!$E$26:$E$40,MATCH(AB15,Graph!$D$26:$D$40,1)+1)</f>
        <v>50</v>
      </c>
      <c r="AG15" s="4">
        <f t="shared" si="10"/>
        <v>29.031979999999994</v>
      </c>
      <c r="AH15" s="7"/>
      <c r="AI15" s="11">
        <f>$D17/Graph!H$50</f>
        <v>399.09999999999997</v>
      </c>
      <c r="AJ15" s="5">
        <f>INDEX(Graph!$D$26:$D$40,MATCH(AI15,Graph!$D$26:$D$40,1))</f>
        <v>0</v>
      </c>
      <c r="AK15" s="7">
        <f>INDEX(Graph!$E$26:$E$40,MATCH(AI15,Graph!$D$26:$D$40,1))</f>
        <v>0</v>
      </c>
      <c r="AL15" s="5">
        <f>INDEX(Graph!$D$26:$D$40,MATCH(AI15,Graph!$D$26:$D$40,1)+1)</f>
        <v>500</v>
      </c>
      <c r="AM15" s="7">
        <f>INDEX(Graph!$E$26:$E$40,MATCH(AI15,Graph!$D$26:$D$40,1)+1)</f>
        <v>20</v>
      </c>
      <c r="AN15" s="4">
        <f t="shared" si="11"/>
        <v>15.963999999999999</v>
      </c>
      <c r="AO15" s="7"/>
      <c r="AP15" s="11">
        <f>$D17/Graph!I$50</f>
        <v>279.36999999999989</v>
      </c>
      <c r="AQ15" s="5">
        <f>INDEX(Graph!$D$26:$D$40,MATCH(AP15,Graph!$D$26:$D$40,1))</f>
        <v>0</v>
      </c>
      <c r="AR15" s="7">
        <f>INDEX(Graph!$E$26:$E$40,MATCH(AP15,Graph!$D$26:$D$40,1))</f>
        <v>0</v>
      </c>
      <c r="AS15" s="5">
        <f>INDEX(Graph!$D$26:$D$40,MATCH(AP15,Graph!$D$26:$D$40,1)+1)</f>
        <v>500</v>
      </c>
      <c r="AT15" s="7">
        <f>INDEX(Graph!$E$26:$E$40,MATCH(AP15,Graph!$D$26:$D$40,1)+1)</f>
        <v>20</v>
      </c>
      <c r="AU15" s="4">
        <f t="shared" si="12"/>
        <v>11.174799999999996</v>
      </c>
      <c r="AV15" s="7"/>
      <c r="AW15" s="7"/>
    </row>
    <row r="16" spans="4:61" ht="15.75" x14ac:dyDescent="0.3">
      <c r="D16" s="7">
        <v>9</v>
      </c>
      <c r="E16" s="8">
        <f>(D16/Graph!$C$3)*(D16/Graph!$C$3)*(D16/Graph!$C$3)*Graph!$C$4</f>
        <v>3.2186162949476564E-2</v>
      </c>
      <c r="F16" s="4">
        <f t="shared" si="4"/>
        <v>55.947283999999982</v>
      </c>
      <c r="G16" s="4">
        <f>IF(E16&gt;0,F16-E16,0)</f>
        <v>55.915097837050503</v>
      </c>
      <c r="H16" s="13">
        <f t="shared" si="0"/>
        <v>0.68828080684774018</v>
      </c>
      <c r="I16" s="4"/>
      <c r="J16" s="12">
        <f t="shared" si="13"/>
        <v>41712.662986439675</v>
      </c>
      <c r="K16" s="9">
        <f t="shared" si="5"/>
        <v>10367.618852511252</v>
      </c>
      <c r="L16" s="9">
        <f>D16*0.44704</f>
        <v>4.0233600000000003</v>
      </c>
      <c r="M16" s="9">
        <f t="shared" si="6"/>
        <v>0.44704000000000033</v>
      </c>
      <c r="N16" s="13">
        <f t="shared" si="7"/>
        <v>6.6499644653989484E-2</v>
      </c>
      <c r="O16" s="4"/>
      <c r="P16" s="12">
        <f t="shared" si="8"/>
        <v>55.947283999999982</v>
      </c>
      <c r="Q16" s="4">
        <f t="shared" si="1"/>
        <v>32.935177999999993</v>
      </c>
      <c r="R16" s="4">
        <f t="shared" si="2"/>
        <v>17.560400000000001</v>
      </c>
      <c r="S16" s="4">
        <f t="shared" si="3"/>
        <v>12.292279999999995</v>
      </c>
      <c r="T16" s="4"/>
      <c r="U16" s="11">
        <f>$D16/Graph!F$50</f>
        <v>1099.1213999999998</v>
      </c>
      <c r="V16" s="5">
        <f>INDEX(Graph!$D$26:$D$40,MATCH(U16,Graph!$D$26:$D$40,1))</f>
        <v>1000</v>
      </c>
      <c r="W16" s="7">
        <f>INDEX(Graph!$E$26:$E$40,MATCH(U16,Graph!$D$26:$D$40,1))</f>
        <v>50</v>
      </c>
      <c r="X16" s="5">
        <f>INDEX(Graph!$D$26:$D$40,MATCH(U16,Graph!$D$26:$D$40,1)+1)</f>
        <v>1500</v>
      </c>
      <c r="Y16" s="7">
        <f>INDEX(Graph!$E$26:$E$40,MATCH(U16,Graph!$D$26:$D$40,1)+1)</f>
        <v>80</v>
      </c>
      <c r="Z16" s="4">
        <f t="shared" si="9"/>
        <v>55.947283999999982</v>
      </c>
      <c r="AA16" s="7"/>
      <c r="AB16" s="11">
        <f>$D18/Graph!G$50</f>
        <v>715.58629999999994</v>
      </c>
      <c r="AC16" s="5">
        <f>INDEX(Graph!$D$26:$D$40,MATCH(AB16,Graph!$D$26:$D$40,1))</f>
        <v>500</v>
      </c>
      <c r="AD16" s="7">
        <f>INDEX(Graph!$E$26:$E$40,MATCH(AB16,Graph!$D$26:$D$40,1))</f>
        <v>20</v>
      </c>
      <c r="AE16" s="5">
        <f>INDEX(Graph!$D$26:$D$40,MATCH(AB16,Graph!$D$26:$D$40,1)+1)</f>
        <v>1000</v>
      </c>
      <c r="AF16" s="7">
        <f>INDEX(Graph!$E$26:$E$40,MATCH(AB16,Graph!$D$26:$D$40,1)+1)</f>
        <v>50</v>
      </c>
      <c r="AG16" s="4">
        <f t="shared" si="10"/>
        <v>32.935177999999993</v>
      </c>
      <c r="AH16" s="7"/>
      <c r="AI16" s="11">
        <f>$D18/Graph!H$50</f>
        <v>439.01</v>
      </c>
      <c r="AJ16" s="5">
        <f>INDEX(Graph!$D$26:$D$40,MATCH(AI16,Graph!$D$26:$D$40,1))</f>
        <v>0</v>
      </c>
      <c r="AK16" s="7">
        <f>INDEX(Graph!$E$26:$E$40,MATCH(AI16,Graph!$D$26:$D$40,1))</f>
        <v>0</v>
      </c>
      <c r="AL16" s="5">
        <f>INDEX(Graph!$D$26:$D$40,MATCH(AI16,Graph!$D$26:$D$40,1)+1)</f>
        <v>500</v>
      </c>
      <c r="AM16" s="7">
        <f>INDEX(Graph!$E$26:$E$40,MATCH(AI16,Graph!$D$26:$D$40,1)+1)</f>
        <v>20</v>
      </c>
      <c r="AN16" s="4">
        <f t="shared" si="11"/>
        <v>17.560400000000001</v>
      </c>
      <c r="AO16" s="7"/>
      <c r="AP16" s="11">
        <f>$D18/Graph!I$50</f>
        <v>307.3069999999999</v>
      </c>
      <c r="AQ16" s="5">
        <f>INDEX(Graph!$D$26:$D$40,MATCH(AP16,Graph!$D$26:$D$40,1))</f>
        <v>0</v>
      </c>
      <c r="AR16" s="7">
        <f>INDEX(Graph!$E$26:$E$40,MATCH(AP16,Graph!$D$26:$D$40,1))</f>
        <v>0</v>
      </c>
      <c r="AS16" s="5">
        <f>INDEX(Graph!$D$26:$D$40,MATCH(AP16,Graph!$D$26:$D$40,1)+1)</f>
        <v>500</v>
      </c>
      <c r="AT16" s="7">
        <f>INDEX(Graph!$E$26:$E$40,MATCH(AP16,Graph!$D$26:$D$40,1)+1)</f>
        <v>20</v>
      </c>
      <c r="AU16" s="4">
        <f t="shared" si="12"/>
        <v>12.292279999999995</v>
      </c>
      <c r="AV16" s="7"/>
      <c r="AW16" s="7"/>
    </row>
    <row r="17" spans="4:57" ht="15.75" x14ac:dyDescent="0.3">
      <c r="D17" s="7">
        <v>10</v>
      </c>
      <c r="E17" s="8">
        <f>(D17/Graph!$C$3)*(D17/Graph!$C$3)*(D17/Graph!$C$3)*Graph!$C$4</f>
        <v>4.4151115157032322E-2</v>
      </c>
      <c r="F17" s="4">
        <f t="shared" si="4"/>
        <v>63.274759999999993</v>
      </c>
      <c r="G17" s="4">
        <f>IF(E17&gt;0,F17-E17,0)</f>
        <v>63.230608884842958</v>
      </c>
      <c r="H17" s="13">
        <f t="shared" si="0"/>
        <v>0.75362071812268794</v>
      </c>
      <c r="I17" s="4"/>
      <c r="J17" s="12">
        <f t="shared" si="13"/>
        <v>47170.034228092845</v>
      </c>
      <c r="K17" s="9">
        <f t="shared" si="5"/>
        <v>10551.636146226925</v>
      </c>
      <c r="L17" s="9">
        <f>D17*0.44704</f>
        <v>4.4703999999999997</v>
      </c>
      <c r="M17" s="9">
        <f t="shared" si="6"/>
        <v>0.44703999999999944</v>
      </c>
      <c r="N17" s="13">
        <f t="shared" si="7"/>
        <v>6.5339911274947773E-2</v>
      </c>
      <c r="O17" s="4"/>
      <c r="P17" s="12">
        <f t="shared" si="8"/>
        <v>63.274759999999993</v>
      </c>
      <c r="Q17" s="4">
        <f t="shared" si="1"/>
        <v>36.838375999999997</v>
      </c>
      <c r="R17" s="4">
        <f t="shared" si="2"/>
        <v>19.1568</v>
      </c>
      <c r="S17" s="4">
        <f t="shared" si="3"/>
        <v>13.409759999999997</v>
      </c>
      <c r="T17" s="4"/>
      <c r="U17" s="11">
        <f>$D17/Graph!F$50</f>
        <v>1221.2459999999999</v>
      </c>
      <c r="V17" s="5">
        <f>INDEX(Graph!$D$26:$D$40,MATCH(U17,Graph!$D$26:$D$40,1))</f>
        <v>1000</v>
      </c>
      <c r="W17" s="7">
        <f>INDEX(Graph!$E$26:$E$40,MATCH(U17,Graph!$D$26:$D$40,1))</f>
        <v>50</v>
      </c>
      <c r="X17" s="5">
        <f>INDEX(Graph!$D$26:$D$40,MATCH(U17,Graph!$D$26:$D$40,1)+1)</f>
        <v>1500</v>
      </c>
      <c r="Y17" s="7">
        <f>INDEX(Graph!$E$26:$E$40,MATCH(U17,Graph!$D$26:$D$40,1)+1)</f>
        <v>80</v>
      </c>
      <c r="Z17" s="4">
        <f t="shared" si="9"/>
        <v>63.274759999999993</v>
      </c>
      <c r="AA17" s="7"/>
      <c r="AB17" s="11">
        <f>$D19/Graph!G$50</f>
        <v>780.63959999999997</v>
      </c>
      <c r="AC17" s="5">
        <f>INDEX(Graph!$D$26:$D$40,MATCH(AB17,Graph!$D$26:$D$40,1))</f>
        <v>500</v>
      </c>
      <c r="AD17" s="7">
        <f>INDEX(Graph!$E$26:$E$40,MATCH(AB17,Graph!$D$26:$D$40,1))</f>
        <v>20</v>
      </c>
      <c r="AE17" s="5">
        <f>INDEX(Graph!$D$26:$D$40,MATCH(AB17,Graph!$D$26:$D$40,1)+1)</f>
        <v>1000</v>
      </c>
      <c r="AF17" s="7">
        <f>INDEX(Graph!$E$26:$E$40,MATCH(AB17,Graph!$D$26:$D$40,1)+1)</f>
        <v>50</v>
      </c>
      <c r="AG17" s="4">
        <f t="shared" si="10"/>
        <v>36.838375999999997</v>
      </c>
      <c r="AH17" s="7"/>
      <c r="AI17" s="11">
        <f>$D19/Graph!H$50</f>
        <v>478.91999999999996</v>
      </c>
      <c r="AJ17" s="5">
        <f>INDEX(Graph!$D$26:$D$40,MATCH(AI17,Graph!$D$26:$D$40,1))</f>
        <v>0</v>
      </c>
      <c r="AK17" s="7">
        <f>INDEX(Graph!$E$26:$E$40,MATCH(AI17,Graph!$D$26:$D$40,1))</f>
        <v>0</v>
      </c>
      <c r="AL17" s="5">
        <f>INDEX(Graph!$D$26:$D$40,MATCH(AI17,Graph!$D$26:$D$40,1)+1)</f>
        <v>500</v>
      </c>
      <c r="AM17" s="7">
        <f>INDEX(Graph!$E$26:$E$40,MATCH(AI17,Graph!$D$26:$D$40,1)+1)</f>
        <v>20</v>
      </c>
      <c r="AN17" s="4">
        <f t="shared" si="11"/>
        <v>19.1568</v>
      </c>
      <c r="AO17" s="7"/>
      <c r="AP17" s="11">
        <f>$D19/Graph!I$50</f>
        <v>335.24399999999991</v>
      </c>
      <c r="AQ17" s="5">
        <f>INDEX(Graph!$D$26:$D$40,MATCH(AP17,Graph!$D$26:$D$40,1))</f>
        <v>0</v>
      </c>
      <c r="AR17" s="7">
        <f>INDEX(Graph!$E$26:$E$40,MATCH(AP17,Graph!$D$26:$D$40,1))</f>
        <v>0</v>
      </c>
      <c r="AS17" s="5">
        <f>INDEX(Graph!$D$26:$D$40,MATCH(AP17,Graph!$D$26:$D$40,1)+1)</f>
        <v>500</v>
      </c>
      <c r="AT17" s="7">
        <f>INDEX(Graph!$E$26:$E$40,MATCH(AP17,Graph!$D$26:$D$40,1)+1)</f>
        <v>20</v>
      </c>
      <c r="AU17" s="4">
        <f t="shared" si="12"/>
        <v>13.409759999999997</v>
      </c>
      <c r="AV17" s="7"/>
      <c r="AW17" s="7"/>
    </row>
    <row r="18" spans="4:57" ht="15.75" x14ac:dyDescent="0.3">
      <c r="D18" s="7">
        <v>11</v>
      </c>
      <c r="E18" s="8">
        <f>(D18/Graph!$C$3)*(D18/Graph!$C$3)*(D18/Graph!$C$3)*Graph!$C$4</f>
        <v>5.8765134274010034E-2</v>
      </c>
      <c r="F18" s="4">
        <f t="shared" si="4"/>
        <v>70.602235999999976</v>
      </c>
      <c r="G18" s="4">
        <f>IF(E18&gt;0,F18-E18,0)</f>
        <v>70.543470865725965</v>
      </c>
      <c r="H18" s="13">
        <f t="shared" si="0"/>
        <v>0.81804383986681906</v>
      </c>
      <c r="I18" s="4"/>
      <c r="J18" s="12">
        <f t="shared" si="13"/>
        <v>52625.429265831568</v>
      </c>
      <c r="K18" s="9">
        <f t="shared" si="5"/>
        <v>10701.793873607317</v>
      </c>
      <c r="L18" s="9">
        <f>D18*0.44704</f>
        <v>4.91744</v>
      </c>
      <c r="M18" s="9">
        <f t="shared" si="6"/>
        <v>0.44704000000000033</v>
      </c>
      <c r="N18" s="13">
        <f t="shared" si="7"/>
        <v>6.4423121744131104E-2</v>
      </c>
      <c r="O18" s="4"/>
      <c r="P18" s="12">
        <f t="shared" si="8"/>
        <v>70.602235999999976</v>
      </c>
      <c r="Q18" s="4">
        <f t="shared" si="1"/>
        <v>40.741573999999993</v>
      </c>
      <c r="R18" s="4">
        <f t="shared" si="2"/>
        <v>21.129799999999996</v>
      </c>
      <c r="S18" s="4">
        <f t="shared" si="3"/>
        <v>14.527239999999994</v>
      </c>
      <c r="T18" s="4"/>
      <c r="U18" s="11">
        <f>$D18/Graph!F$50</f>
        <v>1343.3705999999997</v>
      </c>
      <c r="V18" s="5">
        <f>INDEX(Graph!$D$26:$D$40,MATCH(U18,Graph!$D$26:$D$40,1))</f>
        <v>1000</v>
      </c>
      <c r="W18" s="7">
        <f>INDEX(Graph!$E$26:$E$40,MATCH(U18,Graph!$D$26:$D$40,1))</f>
        <v>50</v>
      </c>
      <c r="X18" s="5">
        <f>INDEX(Graph!$D$26:$D$40,MATCH(U18,Graph!$D$26:$D$40,1)+1)</f>
        <v>1500</v>
      </c>
      <c r="Y18" s="7">
        <f>INDEX(Graph!$E$26:$E$40,MATCH(U18,Graph!$D$26:$D$40,1)+1)</f>
        <v>80</v>
      </c>
      <c r="Z18" s="4">
        <f t="shared" si="9"/>
        <v>70.602235999999976</v>
      </c>
      <c r="AA18" s="7"/>
      <c r="AB18" s="11">
        <f>$D20/Graph!G$50</f>
        <v>845.6928999999999</v>
      </c>
      <c r="AC18" s="5">
        <f>INDEX(Graph!$D$26:$D$40,MATCH(AB18,Graph!$D$26:$D$40,1))</f>
        <v>500</v>
      </c>
      <c r="AD18" s="7">
        <f>INDEX(Graph!$E$26:$E$40,MATCH(AB18,Graph!$D$26:$D$40,1))</f>
        <v>20</v>
      </c>
      <c r="AE18" s="5">
        <f>INDEX(Graph!$D$26:$D$40,MATCH(AB18,Graph!$D$26:$D$40,1)+1)</f>
        <v>1000</v>
      </c>
      <c r="AF18" s="7">
        <f>INDEX(Graph!$E$26:$E$40,MATCH(AB18,Graph!$D$26:$D$40,1)+1)</f>
        <v>50</v>
      </c>
      <c r="AG18" s="4">
        <f t="shared" si="10"/>
        <v>40.741573999999993</v>
      </c>
      <c r="AH18" s="7"/>
      <c r="AI18" s="11">
        <f>$D20/Graph!H$50</f>
        <v>518.82999999999993</v>
      </c>
      <c r="AJ18" s="5">
        <f>INDEX(Graph!$D$26:$D$40,MATCH(AI18,Graph!$D$26:$D$40,1))</f>
        <v>500</v>
      </c>
      <c r="AK18" s="7">
        <f>INDEX(Graph!$E$26:$E$40,MATCH(AI18,Graph!$D$26:$D$40,1))</f>
        <v>20</v>
      </c>
      <c r="AL18" s="5">
        <f>INDEX(Graph!$D$26:$D$40,MATCH(AI18,Graph!$D$26:$D$40,1)+1)</f>
        <v>1000</v>
      </c>
      <c r="AM18" s="7">
        <f>INDEX(Graph!$E$26:$E$40,MATCH(AI18,Graph!$D$26:$D$40,1)+1)</f>
        <v>50</v>
      </c>
      <c r="AN18" s="4">
        <f t="shared" si="11"/>
        <v>21.129799999999996</v>
      </c>
      <c r="AO18" s="7"/>
      <c r="AP18" s="11">
        <f>$D20/Graph!I$50</f>
        <v>363.18099999999987</v>
      </c>
      <c r="AQ18" s="5">
        <f>INDEX(Graph!$D$26:$D$40,MATCH(AP18,Graph!$D$26:$D$40,1))</f>
        <v>0</v>
      </c>
      <c r="AR18" s="7">
        <f>INDEX(Graph!$E$26:$E$40,MATCH(AP18,Graph!$D$26:$D$40,1))</f>
        <v>0</v>
      </c>
      <c r="AS18" s="5">
        <f>INDEX(Graph!$D$26:$D$40,MATCH(AP18,Graph!$D$26:$D$40,1)+1)</f>
        <v>500</v>
      </c>
      <c r="AT18" s="7">
        <f>INDEX(Graph!$E$26:$E$40,MATCH(AP18,Graph!$D$26:$D$40,1)+1)</f>
        <v>20</v>
      </c>
      <c r="AU18" s="4">
        <f t="shared" si="12"/>
        <v>14.527239999999994</v>
      </c>
      <c r="AV18" s="7"/>
      <c r="AW18" s="7"/>
    </row>
    <row r="19" spans="4:57" ht="15.75" x14ac:dyDescent="0.3">
      <c r="D19" s="7">
        <v>12</v>
      </c>
      <c r="E19" s="8">
        <f>(D19/Graph!$C$3)*(D19/Graph!$C$3)*(D19/Graph!$C$3)*Graph!$C$4</f>
        <v>7.6293126991351864E-2</v>
      </c>
      <c r="F19" s="4">
        <f t="shared" si="4"/>
        <v>77.929711999999995</v>
      </c>
      <c r="G19" s="4">
        <f>IF(E19&gt;0,F19-E19,0)</f>
        <v>77.85341887300865</v>
      </c>
      <c r="H19" s="13">
        <f t="shared" si="0"/>
        <v>0.8817247792660613</v>
      </c>
      <c r="I19" s="4"/>
      <c r="J19" s="12">
        <f t="shared" si="13"/>
        <v>58078.650479264455</v>
      </c>
      <c r="K19" s="9">
        <f t="shared" si="5"/>
        <v>10826.520087550789</v>
      </c>
      <c r="L19" s="9">
        <f>D19*0.44704</f>
        <v>5.3644800000000004</v>
      </c>
      <c r="M19" s="9">
        <f t="shared" si="6"/>
        <v>0.44704000000000033</v>
      </c>
      <c r="N19" s="13">
        <f t="shared" si="7"/>
        <v>6.3680939399242242E-2</v>
      </c>
      <c r="O19" s="4"/>
      <c r="P19" s="12">
        <f t="shared" si="8"/>
        <v>77.929711999999995</v>
      </c>
      <c r="Q19" s="4">
        <f t="shared" si="1"/>
        <v>44.644771999999996</v>
      </c>
      <c r="R19" s="4">
        <f t="shared" si="2"/>
        <v>23.5244</v>
      </c>
      <c r="S19" s="4">
        <f t="shared" si="3"/>
        <v>15.644719999999996</v>
      </c>
      <c r="T19" s="4"/>
      <c r="U19" s="11">
        <f>$D19/Graph!F$50</f>
        <v>1465.4951999999998</v>
      </c>
      <c r="V19" s="5">
        <f>INDEX(Graph!$D$26:$D$40,MATCH(U19,Graph!$D$26:$D$40,1))</f>
        <v>1000</v>
      </c>
      <c r="W19" s="7">
        <f>INDEX(Graph!$E$26:$E$40,MATCH(U19,Graph!$D$26:$D$40,1))</f>
        <v>50</v>
      </c>
      <c r="X19" s="5">
        <f>INDEX(Graph!$D$26:$D$40,MATCH(U19,Graph!$D$26:$D$40,1)+1)</f>
        <v>1500</v>
      </c>
      <c r="Y19" s="7">
        <f>INDEX(Graph!$E$26:$E$40,MATCH(U19,Graph!$D$26:$D$40,1)+1)</f>
        <v>80</v>
      </c>
      <c r="Z19" s="4">
        <f t="shared" si="9"/>
        <v>77.929711999999995</v>
      </c>
      <c r="AA19" s="7"/>
      <c r="AB19" s="11">
        <f>$D21/Graph!G$50</f>
        <v>910.74619999999993</v>
      </c>
      <c r="AC19" s="5">
        <f>INDEX(Graph!$D$26:$D$40,MATCH(AB19,Graph!$D$26:$D$40,1))</f>
        <v>500</v>
      </c>
      <c r="AD19" s="7">
        <f>INDEX(Graph!$E$26:$E$40,MATCH(AB19,Graph!$D$26:$D$40,1))</f>
        <v>20</v>
      </c>
      <c r="AE19" s="5">
        <f>INDEX(Graph!$D$26:$D$40,MATCH(AB19,Graph!$D$26:$D$40,1)+1)</f>
        <v>1000</v>
      </c>
      <c r="AF19" s="7">
        <f>INDEX(Graph!$E$26:$E$40,MATCH(AB19,Graph!$D$26:$D$40,1)+1)</f>
        <v>50</v>
      </c>
      <c r="AG19" s="4">
        <f t="shared" si="10"/>
        <v>44.644771999999996</v>
      </c>
      <c r="AH19" s="7"/>
      <c r="AI19" s="11">
        <f>$D21/Graph!H$50</f>
        <v>558.74</v>
      </c>
      <c r="AJ19" s="5">
        <f>INDEX(Graph!$D$26:$D$40,MATCH(AI19,Graph!$D$26:$D$40,1))</f>
        <v>500</v>
      </c>
      <c r="AK19" s="7">
        <f>INDEX(Graph!$E$26:$E$40,MATCH(AI19,Graph!$D$26:$D$40,1))</f>
        <v>20</v>
      </c>
      <c r="AL19" s="5">
        <f>INDEX(Graph!$D$26:$D$40,MATCH(AI19,Graph!$D$26:$D$40,1)+1)</f>
        <v>1000</v>
      </c>
      <c r="AM19" s="7">
        <f>INDEX(Graph!$E$26:$E$40,MATCH(AI19,Graph!$D$26:$D$40,1)+1)</f>
        <v>50</v>
      </c>
      <c r="AN19" s="4">
        <f t="shared" si="11"/>
        <v>23.5244</v>
      </c>
      <c r="AO19" s="7"/>
      <c r="AP19" s="11">
        <f>$D21/Graph!I$50</f>
        <v>391.11799999999988</v>
      </c>
      <c r="AQ19" s="5">
        <f>INDEX(Graph!$D$26:$D$40,MATCH(AP19,Graph!$D$26:$D$40,1))</f>
        <v>0</v>
      </c>
      <c r="AR19" s="7">
        <f>INDEX(Graph!$E$26:$E$40,MATCH(AP19,Graph!$D$26:$D$40,1))</f>
        <v>0</v>
      </c>
      <c r="AS19" s="5">
        <f>INDEX(Graph!$D$26:$D$40,MATCH(AP19,Graph!$D$26:$D$40,1)+1)</f>
        <v>500</v>
      </c>
      <c r="AT19" s="7">
        <f>INDEX(Graph!$E$26:$E$40,MATCH(AP19,Graph!$D$26:$D$40,1)+1)</f>
        <v>20</v>
      </c>
      <c r="AU19" s="4">
        <f t="shared" si="12"/>
        <v>15.644719999999996</v>
      </c>
      <c r="AV19" s="7"/>
      <c r="AW19" s="7"/>
    </row>
    <row r="20" spans="4:57" ht="15.75" x14ac:dyDescent="0.3">
      <c r="D20" s="7">
        <v>13</v>
      </c>
      <c r="E20" s="8">
        <f>(D20/Graph!$C$3)*(D20/Graph!$C$3)*(D20/Graph!$C$3)*Graph!$C$4</f>
        <v>9.7000000000000017E-2</v>
      </c>
      <c r="F20" s="4">
        <f t="shared" si="4"/>
        <v>86.133385999999973</v>
      </c>
      <c r="G20" s="4">
        <f>IF(E20&gt;0,F20-E20,0)</f>
        <v>86.036385999999979</v>
      </c>
      <c r="H20" s="13">
        <f t="shared" si="0"/>
        <v>0.94415100770754345</v>
      </c>
      <c r="I20" s="4"/>
      <c r="J20" s="12">
        <f t="shared" si="13"/>
        <v>64183.143955999985</v>
      </c>
      <c r="K20" s="9">
        <f t="shared" si="5"/>
        <v>11044.12338871758</v>
      </c>
      <c r="L20" s="9">
        <f>D20*0.44704</f>
        <v>5.8115199999999998</v>
      </c>
      <c r="M20" s="9">
        <f t="shared" si="6"/>
        <v>0.44703999999999944</v>
      </c>
      <c r="N20" s="13">
        <f t="shared" si="7"/>
        <v>6.2426228441482108E-2</v>
      </c>
      <c r="O20" s="4"/>
      <c r="P20" s="12">
        <f t="shared" si="8"/>
        <v>86.133385999999973</v>
      </c>
      <c r="Q20" s="4">
        <f t="shared" si="1"/>
        <v>48.547969999999992</v>
      </c>
      <c r="R20" s="4">
        <f t="shared" si="2"/>
        <v>25.918999999999997</v>
      </c>
      <c r="S20" s="4">
        <f t="shared" si="3"/>
        <v>16.762199999999996</v>
      </c>
      <c r="T20" s="4"/>
      <c r="U20" s="11">
        <f>$D20/Graph!F$50</f>
        <v>1587.6197999999997</v>
      </c>
      <c r="V20" s="5">
        <f>INDEX(Graph!$D$26:$D$40,MATCH(U20,Graph!$D$26:$D$40,1))</f>
        <v>1500</v>
      </c>
      <c r="W20" s="7">
        <f>INDEX(Graph!$E$26:$E$40,MATCH(U20,Graph!$D$26:$D$40,1))</f>
        <v>80</v>
      </c>
      <c r="X20" s="5">
        <f>INDEX(Graph!$D$26:$D$40,MATCH(U20,Graph!$D$26:$D$40,1)+1)</f>
        <v>2000</v>
      </c>
      <c r="Y20" s="7">
        <f>INDEX(Graph!$E$26:$E$40,MATCH(U20,Graph!$D$26:$D$40,1)+1)</f>
        <v>115</v>
      </c>
      <c r="Z20" s="4">
        <f>W20+(U20-V20)*(Y20-W20)/(X20-V20)</f>
        <v>86.133385999999973</v>
      </c>
      <c r="AA20" s="7"/>
      <c r="AB20" s="11">
        <f>$D22/Graph!G$50</f>
        <v>975.79949999999985</v>
      </c>
      <c r="AC20" s="5">
        <f>INDEX(Graph!$D$26:$D$40,MATCH(AB20,Graph!$D$26:$D$40,1))</f>
        <v>500</v>
      </c>
      <c r="AD20" s="7">
        <f>INDEX(Graph!$E$26:$E$40,MATCH(AB20,Graph!$D$26:$D$40,1))</f>
        <v>20</v>
      </c>
      <c r="AE20" s="5">
        <f>INDEX(Graph!$D$26:$D$40,MATCH(AB20,Graph!$D$26:$D$40,1)+1)</f>
        <v>1000</v>
      </c>
      <c r="AF20" s="7">
        <f>INDEX(Graph!$E$26:$E$40,MATCH(AB20,Graph!$D$26:$D$40,1)+1)</f>
        <v>50</v>
      </c>
      <c r="AG20" s="4">
        <f t="shared" si="10"/>
        <v>48.547969999999992</v>
      </c>
      <c r="AH20" s="7"/>
      <c r="AI20" s="11">
        <f>$D22/Graph!H$50</f>
        <v>598.65</v>
      </c>
      <c r="AJ20" s="5">
        <f>INDEX(Graph!$D$26:$D$40,MATCH(AI20,Graph!$D$26:$D$40,1))</f>
        <v>500</v>
      </c>
      <c r="AK20" s="7">
        <f>INDEX(Graph!$E$26:$E$40,MATCH(AI20,Graph!$D$26:$D$40,1))</f>
        <v>20</v>
      </c>
      <c r="AL20" s="5">
        <f>INDEX(Graph!$D$26:$D$40,MATCH(AI20,Graph!$D$26:$D$40,1)+1)</f>
        <v>1000</v>
      </c>
      <c r="AM20" s="7">
        <f>INDEX(Graph!$E$26:$E$40,MATCH(AI20,Graph!$D$26:$D$40,1)+1)</f>
        <v>50</v>
      </c>
      <c r="AN20" s="4">
        <f t="shared" si="11"/>
        <v>25.918999999999997</v>
      </c>
      <c r="AO20" s="7"/>
      <c r="AP20" s="11">
        <f>$D22/Graph!I$50</f>
        <v>419.05499999999989</v>
      </c>
      <c r="AQ20" s="5">
        <f>INDEX(Graph!$D$26:$D$40,MATCH(AP20,Graph!$D$26:$D$40,1))</f>
        <v>0</v>
      </c>
      <c r="AR20" s="7">
        <f>INDEX(Graph!$E$26:$E$40,MATCH(AP20,Graph!$D$26:$D$40,1))</f>
        <v>0</v>
      </c>
      <c r="AS20" s="5">
        <f>INDEX(Graph!$D$26:$D$40,MATCH(AP20,Graph!$D$26:$D$40,1)+1)</f>
        <v>500</v>
      </c>
      <c r="AT20" s="7">
        <f>INDEX(Graph!$E$26:$E$40,MATCH(AP20,Graph!$D$26:$D$40,1)+1)</f>
        <v>20</v>
      </c>
      <c r="AU20" s="4">
        <f t="shared" si="12"/>
        <v>16.762199999999996</v>
      </c>
      <c r="AV20" s="7"/>
      <c r="AW20" s="7"/>
    </row>
    <row r="21" spans="4:57" ht="15.75" x14ac:dyDescent="0.3">
      <c r="D21" s="7">
        <v>14</v>
      </c>
      <c r="E21" s="8">
        <f>(D21/Graph!$C$3)*(D21/Graph!$C$3)*(D21/Graph!$C$3)*Graph!$C$4</f>
        <v>0.12115065999089669</v>
      </c>
      <c r="F21" s="4">
        <f t="shared" ref="F21:F84" si="14">MAX(P21,Q21,R21,S21)</f>
        <v>94.682107999999985</v>
      </c>
      <c r="G21" s="4">
        <f t="shared" ref="G21:G84" si="15">IF(E21&gt;0,F21-E21,0)</f>
        <v>94.560957340009082</v>
      </c>
      <c r="H21" s="13">
        <f t="shared" ref="H21:H84" si="16">IF(N21&gt;0,H20+N21,10000)</f>
        <v>1.0053186977020263</v>
      </c>
      <c r="I21" s="4"/>
      <c r="J21" s="12">
        <f t="shared" ref="J21:J84" si="17">G21*746</f>
        <v>70542.47417564677</v>
      </c>
      <c r="K21" s="9">
        <f t="shared" si="5"/>
        <v>11271.358615343908</v>
      </c>
      <c r="L21" s="9">
        <f t="shared" ref="L21:L84" si="18">D21*0.44704</f>
        <v>6.2585600000000001</v>
      </c>
      <c r="M21" s="9">
        <f t="shared" ref="M21:M84" si="19">L21-L20</f>
        <v>0.44704000000000033</v>
      </c>
      <c r="N21" s="13">
        <f t="shared" si="7"/>
        <v>6.1167689994482931E-2</v>
      </c>
      <c r="O21" s="4"/>
      <c r="P21" s="12">
        <f t="shared" ref="P21:P84" si="20">Z21</f>
        <v>94.682107999999985</v>
      </c>
      <c r="Q21" s="4">
        <f t="shared" ref="Q21:Q84" si="21">AG21</f>
        <v>52.451167999999996</v>
      </c>
      <c r="R21" s="4">
        <f t="shared" ref="R21:R84" si="22">AN21</f>
        <v>28.313599999999997</v>
      </c>
      <c r="S21" s="4">
        <f t="shared" ref="S21:S84" si="23">AU21</f>
        <v>17.879679999999993</v>
      </c>
      <c r="T21" s="4"/>
      <c r="U21" s="11">
        <f>$D21/Graph!F$50</f>
        <v>1709.7443999999998</v>
      </c>
      <c r="V21" s="5">
        <f>INDEX(Graph!$D$26:$D$40,MATCH(U21,Graph!$D$26:$D$40,1))</f>
        <v>1500</v>
      </c>
      <c r="W21" s="7">
        <f>INDEX(Graph!$E$26:$E$40,MATCH(U21,Graph!$D$26:$D$40,1))</f>
        <v>80</v>
      </c>
      <c r="X21" s="5">
        <f>INDEX(Graph!$D$26:$D$40,MATCH(U21,Graph!$D$26:$D$40,1)+1)</f>
        <v>2000</v>
      </c>
      <c r="Y21" s="7">
        <f>INDEX(Graph!$E$26:$E$40,MATCH(U21,Graph!$D$26:$D$40,1)+1)</f>
        <v>115</v>
      </c>
      <c r="Z21" s="4">
        <f t="shared" ref="Z21:Z84" si="24">W21+(U21-V21)*(Y21-W21)/(X21-V21)</f>
        <v>94.682107999999985</v>
      </c>
      <c r="AA21" s="7"/>
      <c r="AB21" s="11">
        <f>$D23/Graph!G$50</f>
        <v>1040.8527999999999</v>
      </c>
      <c r="AC21" s="5">
        <f>INDEX(Graph!$D$26:$D$40,MATCH(AB21,Graph!$D$26:$D$40,1))</f>
        <v>1000</v>
      </c>
      <c r="AD21" s="7">
        <f>INDEX(Graph!$E$26:$E$40,MATCH(AB21,Graph!$D$26:$D$40,1))</f>
        <v>50</v>
      </c>
      <c r="AE21" s="5">
        <f>INDEX(Graph!$D$26:$D$40,MATCH(AB21,Graph!$D$26:$D$40,1)+1)</f>
        <v>1500</v>
      </c>
      <c r="AF21" s="7">
        <f>INDEX(Graph!$E$26:$E$40,MATCH(AB21,Graph!$D$26:$D$40,1)+1)</f>
        <v>80</v>
      </c>
      <c r="AG21" s="4">
        <f t="shared" ref="AG21:AG84" si="25">AD21+(AB21-AC21)*(AF21-AD21)/(AE21-AC21)</f>
        <v>52.451167999999996</v>
      </c>
      <c r="AH21" s="7"/>
      <c r="AI21" s="11">
        <f>$D23/Graph!H$50</f>
        <v>638.55999999999995</v>
      </c>
      <c r="AJ21" s="5">
        <f>INDEX(Graph!$D$26:$D$40,MATCH(AI21,Graph!$D$26:$D$40,1))</f>
        <v>500</v>
      </c>
      <c r="AK21" s="7">
        <f>INDEX(Graph!$E$26:$E$40,MATCH(AI21,Graph!$D$26:$D$40,1))</f>
        <v>20</v>
      </c>
      <c r="AL21" s="5">
        <f>INDEX(Graph!$D$26:$D$40,MATCH(AI21,Graph!$D$26:$D$40,1)+1)</f>
        <v>1000</v>
      </c>
      <c r="AM21" s="7">
        <f>INDEX(Graph!$E$26:$E$40,MATCH(AI21,Graph!$D$26:$D$40,1)+1)</f>
        <v>50</v>
      </c>
      <c r="AN21" s="4">
        <f t="shared" ref="AN21:AN84" si="26">AK21+(AI21-AJ21)*(AM21-AK21)/(AL21-AJ21)</f>
        <v>28.313599999999997</v>
      </c>
      <c r="AO21" s="7"/>
      <c r="AP21" s="11">
        <f>$D23/Graph!I$50</f>
        <v>446.99199999999985</v>
      </c>
      <c r="AQ21" s="5">
        <f>INDEX(Graph!$D$26:$D$40,MATCH(AP21,Graph!$D$26:$D$40,1))</f>
        <v>0</v>
      </c>
      <c r="AR21" s="7">
        <f>INDEX(Graph!$E$26:$E$40,MATCH(AP21,Graph!$D$26:$D$40,1))</f>
        <v>0</v>
      </c>
      <c r="AS21" s="5">
        <f>INDEX(Graph!$D$26:$D$40,MATCH(AP21,Graph!$D$26:$D$40,1)+1)</f>
        <v>500</v>
      </c>
      <c r="AT21" s="7">
        <f>INDEX(Graph!$E$26:$E$40,MATCH(AP21,Graph!$D$26:$D$40,1)+1)</f>
        <v>20</v>
      </c>
      <c r="AU21" s="4">
        <f t="shared" ref="AU21:AU84" si="27">AR21+(AP21-AQ21)*(AT21-AR21)/(AS21-AQ21)</f>
        <v>17.879679999999993</v>
      </c>
      <c r="BE21" s="7"/>
    </row>
    <row r="22" spans="4:57" ht="15.75" x14ac:dyDescent="0.3">
      <c r="D22" s="7">
        <v>15</v>
      </c>
      <c r="E22" s="8">
        <f>(D22/Graph!$C$3)*(D22/Graph!$C$3)*(D22/Graph!$C$3)*Graph!$C$4</f>
        <v>0.14901001365498412</v>
      </c>
      <c r="F22" s="4">
        <f t="shared" si="14"/>
        <v>103.23082999999998</v>
      </c>
      <c r="G22" s="4">
        <f t="shared" si="15"/>
        <v>103.081819986345</v>
      </c>
      <c r="H22" s="13">
        <f t="shared" si="16"/>
        <v>1.0654381597217673</v>
      </c>
      <c r="I22" s="4"/>
      <c r="J22" s="12">
        <f t="shared" si="17"/>
        <v>76899.037709813361</v>
      </c>
      <c r="K22" s="9">
        <f t="shared" si="5"/>
        <v>11467.883218476105</v>
      </c>
      <c r="L22" s="9">
        <f t="shared" si="18"/>
        <v>6.7055999999999996</v>
      </c>
      <c r="M22" s="9">
        <f t="shared" si="19"/>
        <v>0.44703999999999944</v>
      </c>
      <c r="N22" s="13">
        <f t="shared" si="7"/>
        <v>6.0119462019740985E-2</v>
      </c>
      <c r="O22" s="4"/>
      <c r="P22" s="12">
        <f t="shared" si="20"/>
        <v>103.23082999999998</v>
      </c>
      <c r="Q22" s="4">
        <f t="shared" si="21"/>
        <v>56.354365999999999</v>
      </c>
      <c r="R22" s="4">
        <f t="shared" si="22"/>
        <v>30.708199999999994</v>
      </c>
      <c r="S22" s="4">
        <f t="shared" si="23"/>
        <v>18.997159999999997</v>
      </c>
      <c r="T22" s="4"/>
      <c r="U22" s="11">
        <f>$D22/Graph!F$50</f>
        <v>1831.8689999999997</v>
      </c>
      <c r="V22" s="5">
        <f>INDEX(Graph!$D$26:$D$40,MATCH(U22,Graph!$D$26:$D$40,1))</f>
        <v>1500</v>
      </c>
      <c r="W22" s="7">
        <f>INDEX(Graph!$E$26:$E$40,MATCH(U22,Graph!$D$26:$D$40,1))</f>
        <v>80</v>
      </c>
      <c r="X22" s="5">
        <f>INDEX(Graph!$D$26:$D$40,MATCH(U22,Graph!$D$26:$D$40,1)+1)</f>
        <v>2000</v>
      </c>
      <c r="Y22" s="7">
        <f>INDEX(Graph!$E$26:$E$40,MATCH(U22,Graph!$D$26:$D$40,1)+1)</f>
        <v>115</v>
      </c>
      <c r="Z22" s="4">
        <f t="shared" si="24"/>
        <v>103.23082999999998</v>
      </c>
      <c r="AA22" s="7"/>
      <c r="AB22" s="11">
        <f>$D24/Graph!G$50</f>
        <v>1105.9060999999999</v>
      </c>
      <c r="AC22" s="5">
        <f>INDEX(Graph!$D$26:$D$40,MATCH(AB22,Graph!$D$26:$D$40,1))</f>
        <v>1000</v>
      </c>
      <c r="AD22" s="7">
        <f>INDEX(Graph!$E$26:$E$40,MATCH(AB22,Graph!$D$26:$D$40,1))</f>
        <v>50</v>
      </c>
      <c r="AE22" s="5">
        <f>INDEX(Graph!$D$26:$D$40,MATCH(AB22,Graph!$D$26:$D$40,1)+1)</f>
        <v>1500</v>
      </c>
      <c r="AF22" s="7">
        <f>INDEX(Graph!$E$26:$E$40,MATCH(AB22,Graph!$D$26:$D$40,1)+1)</f>
        <v>80</v>
      </c>
      <c r="AG22" s="4">
        <f t="shared" si="25"/>
        <v>56.354365999999999</v>
      </c>
      <c r="AH22" s="7"/>
      <c r="AI22" s="11">
        <f>$D24/Graph!H$50</f>
        <v>678.46999999999991</v>
      </c>
      <c r="AJ22" s="5">
        <f>INDEX(Graph!$D$26:$D$40,MATCH(AI22,Graph!$D$26:$D$40,1))</f>
        <v>500</v>
      </c>
      <c r="AK22" s="7">
        <f>INDEX(Graph!$E$26:$E$40,MATCH(AI22,Graph!$D$26:$D$40,1))</f>
        <v>20</v>
      </c>
      <c r="AL22" s="5">
        <f>INDEX(Graph!$D$26:$D$40,MATCH(AI22,Graph!$D$26:$D$40,1)+1)</f>
        <v>1000</v>
      </c>
      <c r="AM22" s="7">
        <f>INDEX(Graph!$E$26:$E$40,MATCH(AI22,Graph!$D$26:$D$40,1)+1)</f>
        <v>50</v>
      </c>
      <c r="AN22" s="4">
        <f t="shared" si="26"/>
        <v>30.708199999999994</v>
      </c>
      <c r="AO22" s="7"/>
      <c r="AP22" s="11">
        <f>$D24/Graph!I$50</f>
        <v>474.92899999999986</v>
      </c>
      <c r="AQ22" s="5">
        <f>INDEX(Graph!$D$26:$D$40,MATCH(AP22,Graph!$D$26:$D$40,1))</f>
        <v>0</v>
      </c>
      <c r="AR22" s="7">
        <f>INDEX(Graph!$E$26:$E$40,MATCH(AP22,Graph!$D$26:$D$40,1))</f>
        <v>0</v>
      </c>
      <c r="AS22" s="5">
        <f>INDEX(Graph!$D$26:$D$40,MATCH(AP22,Graph!$D$26:$D$40,1)+1)</f>
        <v>500</v>
      </c>
      <c r="AT22" s="7">
        <f>INDEX(Graph!$E$26:$E$40,MATCH(AP22,Graph!$D$26:$D$40,1)+1)</f>
        <v>20</v>
      </c>
      <c r="AU22" s="4">
        <f t="shared" si="27"/>
        <v>18.997159999999997</v>
      </c>
      <c r="BE22" s="7"/>
    </row>
    <row r="23" spans="4:57" ht="15.75" x14ac:dyDescent="0.3">
      <c r="D23" s="7">
        <v>16</v>
      </c>
      <c r="E23" s="8">
        <f>(D23/Graph!$C$3)*(D23/Graph!$C$3)*(D23/Graph!$C$3)*Graph!$C$4</f>
        <v>0.1808429676832044</v>
      </c>
      <c r="F23" s="4">
        <f t="shared" si="14"/>
        <v>111.77955199999998</v>
      </c>
      <c r="G23" s="4">
        <f t="shared" si="15"/>
        <v>111.59870903231678</v>
      </c>
      <c r="H23" s="13">
        <f t="shared" si="16"/>
        <v>1.1246715671361871</v>
      </c>
      <c r="I23" s="4"/>
      <c r="J23" s="12">
        <f t="shared" si="17"/>
        <v>83252.63693810832</v>
      </c>
      <c r="K23" s="9">
        <f t="shared" si="5"/>
        <v>11639.427811005213</v>
      </c>
      <c r="L23" s="9">
        <f t="shared" si="18"/>
        <v>7.1526399999999999</v>
      </c>
      <c r="M23" s="9">
        <f t="shared" si="19"/>
        <v>0.44704000000000033</v>
      </c>
      <c r="N23" s="13">
        <f t="shared" si="7"/>
        <v>5.9233407414419827E-2</v>
      </c>
      <c r="O23" s="4"/>
      <c r="P23" s="12">
        <f t="shared" si="20"/>
        <v>111.77955199999998</v>
      </c>
      <c r="Q23" s="4">
        <f t="shared" si="21"/>
        <v>60.257564000000002</v>
      </c>
      <c r="R23" s="4">
        <f t="shared" si="22"/>
        <v>33.102800000000002</v>
      </c>
      <c r="S23" s="4">
        <f t="shared" si="23"/>
        <v>20.171959999999988</v>
      </c>
      <c r="T23" s="4"/>
      <c r="U23" s="11">
        <f>$D23/Graph!F$50</f>
        <v>1953.9935999999998</v>
      </c>
      <c r="V23" s="5">
        <f>INDEX(Graph!$D$26:$D$40,MATCH(U23,Graph!$D$26:$D$40,1))</f>
        <v>1500</v>
      </c>
      <c r="W23" s="7">
        <f>INDEX(Graph!$E$26:$E$40,MATCH(U23,Graph!$D$26:$D$40,1))</f>
        <v>80</v>
      </c>
      <c r="X23" s="5">
        <f>INDEX(Graph!$D$26:$D$40,MATCH(U23,Graph!$D$26:$D$40,1)+1)</f>
        <v>2000</v>
      </c>
      <c r="Y23" s="7">
        <f>INDEX(Graph!$E$26:$E$40,MATCH(U23,Graph!$D$26:$D$40,1)+1)</f>
        <v>115</v>
      </c>
      <c r="Z23" s="4">
        <f t="shared" si="24"/>
        <v>111.77955199999998</v>
      </c>
      <c r="AA23" s="7"/>
      <c r="AB23" s="11">
        <f>$D25/Graph!G$50</f>
        <v>1170.9594</v>
      </c>
      <c r="AC23" s="5">
        <f>INDEX(Graph!$D$26:$D$40,MATCH(AB23,Graph!$D$26:$D$40,1))</f>
        <v>1000</v>
      </c>
      <c r="AD23" s="7">
        <f>INDEX(Graph!$E$26:$E$40,MATCH(AB23,Graph!$D$26:$D$40,1))</f>
        <v>50</v>
      </c>
      <c r="AE23" s="5">
        <f>INDEX(Graph!$D$26:$D$40,MATCH(AB23,Graph!$D$26:$D$40,1)+1)</f>
        <v>1500</v>
      </c>
      <c r="AF23" s="7">
        <f>INDEX(Graph!$E$26:$E$40,MATCH(AB23,Graph!$D$26:$D$40,1)+1)</f>
        <v>80</v>
      </c>
      <c r="AG23" s="4">
        <f t="shared" si="25"/>
        <v>60.257564000000002</v>
      </c>
      <c r="AH23" s="7"/>
      <c r="AI23" s="11">
        <f>$D25/Graph!H$50</f>
        <v>718.38</v>
      </c>
      <c r="AJ23" s="5">
        <f>INDEX(Graph!$D$26:$D$40,MATCH(AI23,Graph!$D$26:$D$40,1))</f>
        <v>500</v>
      </c>
      <c r="AK23" s="7">
        <f>INDEX(Graph!$E$26:$E$40,MATCH(AI23,Graph!$D$26:$D$40,1))</f>
        <v>20</v>
      </c>
      <c r="AL23" s="5">
        <f>INDEX(Graph!$D$26:$D$40,MATCH(AI23,Graph!$D$26:$D$40,1)+1)</f>
        <v>1000</v>
      </c>
      <c r="AM23" s="7">
        <f>INDEX(Graph!$E$26:$E$40,MATCH(AI23,Graph!$D$26:$D$40,1)+1)</f>
        <v>50</v>
      </c>
      <c r="AN23" s="4">
        <f t="shared" si="26"/>
        <v>33.102800000000002</v>
      </c>
      <c r="AO23" s="7"/>
      <c r="AP23" s="11">
        <f>$D25/Graph!I$50</f>
        <v>502.86599999999981</v>
      </c>
      <c r="AQ23" s="5">
        <f>INDEX(Graph!$D$26:$D$40,MATCH(AP23,Graph!$D$26:$D$40,1))</f>
        <v>500</v>
      </c>
      <c r="AR23" s="7">
        <f>INDEX(Graph!$E$26:$E$40,MATCH(AP23,Graph!$D$26:$D$40,1))</f>
        <v>20</v>
      </c>
      <c r="AS23" s="5">
        <f>INDEX(Graph!$D$26:$D$40,MATCH(AP23,Graph!$D$26:$D$40,1)+1)</f>
        <v>1000</v>
      </c>
      <c r="AT23" s="7">
        <f>INDEX(Graph!$E$26:$E$40,MATCH(AP23,Graph!$D$26:$D$40,1)+1)</f>
        <v>50</v>
      </c>
      <c r="AU23" s="4">
        <f t="shared" si="27"/>
        <v>20.171959999999988</v>
      </c>
    </row>
    <row r="24" spans="4:57" ht="15.75" x14ac:dyDescent="0.3">
      <c r="D24" s="7">
        <v>17</v>
      </c>
      <c r="E24" s="8">
        <f>(D24/Graph!$C$3)*(D24/Graph!$C$3)*(D24/Graph!$C$3)*Graph!$C$4</f>
        <v>0.2169144287664998</v>
      </c>
      <c r="F24" s="4">
        <f t="shared" si="14"/>
        <v>119.4148556</v>
      </c>
      <c r="G24" s="4">
        <f t="shared" si="15"/>
        <v>119.1979411712335</v>
      </c>
      <c r="H24" s="13">
        <f t="shared" si="16"/>
        <v>1.18359473281725</v>
      </c>
      <c r="I24" s="4"/>
      <c r="J24" s="12">
        <f t="shared" si="17"/>
        <v>88921.664113740189</v>
      </c>
      <c r="K24" s="9">
        <f t="shared" si="5"/>
        <v>11700.711623876294</v>
      </c>
      <c r="L24" s="9">
        <f t="shared" si="18"/>
        <v>7.5996800000000002</v>
      </c>
      <c r="M24" s="9">
        <f t="shared" si="19"/>
        <v>0.44704000000000033</v>
      </c>
      <c r="N24" s="13">
        <f t="shared" si="7"/>
        <v>5.8923165681062831E-2</v>
      </c>
      <c r="O24" s="4"/>
      <c r="P24" s="12">
        <f t="shared" si="20"/>
        <v>119.4148556</v>
      </c>
      <c r="Q24" s="4">
        <f t="shared" si="21"/>
        <v>64.160761999999991</v>
      </c>
      <c r="R24" s="4">
        <f t="shared" si="22"/>
        <v>35.497399999999999</v>
      </c>
      <c r="S24" s="4">
        <f t="shared" si="23"/>
        <v>21.848179999999992</v>
      </c>
      <c r="T24" s="4"/>
      <c r="U24" s="11">
        <f>$D24/Graph!F$50</f>
        <v>2076.1181999999999</v>
      </c>
      <c r="V24" s="5">
        <f>INDEX(Graph!$D$26:$D$40,MATCH(U24,Graph!$D$26:$D$40,1))</f>
        <v>2000</v>
      </c>
      <c r="W24" s="7">
        <f>INDEX(Graph!$E$26:$E$40,MATCH(U24,Graph!$D$26:$D$40,1))</f>
        <v>115</v>
      </c>
      <c r="X24" s="5">
        <f>INDEX(Graph!$D$26:$D$40,MATCH(U24,Graph!$D$26:$D$40,1)+1)</f>
        <v>2500</v>
      </c>
      <c r="Y24" s="7">
        <f>INDEX(Graph!$E$26:$E$40,MATCH(U24,Graph!$D$26:$D$40,1)+1)</f>
        <v>144</v>
      </c>
      <c r="Z24" s="4">
        <f t="shared" si="24"/>
        <v>119.4148556</v>
      </c>
      <c r="AA24" s="7"/>
      <c r="AB24" s="11">
        <f>$D26/Graph!G$50</f>
        <v>1236.0126999999998</v>
      </c>
      <c r="AC24" s="5">
        <f>INDEX(Graph!$D$26:$D$40,MATCH(AB24,Graph!$D$26:$D$40,1))</f>
        <v>1000</v>
      </c>
      <c r="AD24" s="7">
        <f>INDEX(Graph!$E$26:$E$40,MATCH(AB24,Graph!$D$26:$D$40,1))</f>
        <v>50</v>
      </c>
      <c r="AE24" s="5">
        <f>INDEX(Graph!$D$26:$D$40,MATCH(AB24,Graph!$D$26:$D$40,1)+1)</f>
        <v>1500</v>
      </c>
      <c r="AF24" s="7">
        <f>INDEX(Graph!$E$26:$E$40,MATCH(AB24,Graph!$D$26:$D$40,1)+1)</f>
        <v>80</v>
      </c>
      <c r="AG24" s="4">
        <f t="shared" si="25"/>
        <v>64.160761999999991</v>
      </c>
      <c r="AH24" s="7"/>
      <c r="AI24" s="11">
        <f>$D26/Graph!H$50</f>
        <v>758.29</v>
      </c>
      <c r="AJ24" s="5">
        <f>INDEX(Graph!$D$26:$D$40,MATCH(AI24,Graph!$D$26:$D$40,1))</f>
        <v>500</v>
      </c>
      <c r="AK24" s="7">
        <f>INDEX(Graph!$E$26:$E$40,MATCH(AI24,Graph!$D$26:$D$40,1))</f>
        <v>20</v>
      </c>
      <c r="AL24" s="5">
        <f>INDEX(Graph!$D$26:$D$40,MATCH(AI24,Graph!$D$26:$D$40,1)+1)</f>
        <v>1000</v>
      </c>
      <c r="AM24" s="7">
        <f>INDEX(Graph!$E$26:$E$40,MATCH(AI24,Graph!$D$26:$D$40,1)+1)</f>
        <v>50</v>
      </c>
      <c r="AN24" s="4">
        <f t="shared" si="26"/>
        <v>35.497399999999999</v>
      </c>
      <c r="AO24" s="7"/>
      <c r="AP24" s="11">
        <f>$D26/Graph!I$50</f>
        <v>530.80299999999988</v>
      </c>
      <c r="AQ24" s="5">
        <f>INDEX(Graph!$D$26:$D$40,MATCH(AP24,Graph!$D$26:$D$40,1))</f>
        <v>500</v>
      </c>
      <c r="AR24" s="7">
        <f>INDEX(Graph!$E$26:$E$40,MATCH(AP24,Graph!$D$26:$D$40,1))</f>
        <v>20</v>
      </c>
      <c r="AS24" s="5">
        <f>INDEX(Graph!$D$26:$D$40,MATCH(AP24,Graph!$D$26:$D$40,1)+1)</f>
        <v>1000</v>
      </c>
      <c r="AT24" s="7">
        <f>INDEX(Graph!$E$26:$E$40,MATCH(AP24,Graph!$D$26:$D$40,1)+1)</f>
        <v>50</v>
      </c>
      <c r="AU24" s="4">
        <f t="shared" si="27"/>
        <v>21.848179999999992</v>
      </c>
    </row>
    <row r="25" spans="4:57" ht="15.75" x14ac:dyDescent="0.3">
      <c r="D25" s="7">
        <v>18</v>
      </c>
      <c r="E25" s="8">
        <f>(D25/Graph!$C$3)*(D25/Graph!$C$3)*(D25/Graph!$C$3)*Graph!$C$4</f>
        <v>0.25748930359581251</v>
      </c>
      <c r="F25" s="4">
        <f t="shared" si="14"/>
        <v>126.49808239999997</v>
      </c>
      <c r="G25" s="4">
        <f t="shared" si="15"/>
        <v>126.24059309640415</v>
      </c>
      <c r="H25" s="13">
        <f t="shared" si="16"/>
        <v>1.2425034252711487</v>
      </c>
      <c r="I25" s="4"/>
      <c r="J25" s="12">
        <f t="shared" si="17"/>
        <v>94175.482449917501</v>
      </c>
      <c r="K25" s="9">
        <f t="shared" si="5"/>
        <v>11703.586361886271</v>
      </c>
      <c r="L25" s="9">
        <f t="shared" si="18"/>
        <v>8.0467200000000005</v>
      </c>
      <c r="M25" s="9">
        <f t="shared" si="19"/>
        <v>0.44704000000000033</v>
      </c>
      <c r="N25" s="13">
        <f t="shared" si="7"/>
        <v>5.8908692453898612E-2</v>
      </c>
      <c r="O25" s="4"/>
      <c r="P25" s="12">
        <f t="shared" si="20"/>
        <v>126.49808239999997</v>
      </c>
      <c r="Q25" s="4">
        <f t="shared" si="21"/>
        <v>68.06395999999998</v>
      </c>
      <c r="R25" s="4">
        <f t="shared" si="22"/>
        <v>37.891999999999996</v>
      </c>
      <c r="S25" s="4">
        <f t="shared" si="23"/>
        <v>23.524399999999986</v>
      </c>
      <c r="T25" s="4"/>
      <c r="U25" s="11">
        <f>$D25/Graph!F$50</f>
        <v>2198.2427999999995</v>
      </c>
      <c r="V25" s="5">
        <f>INDEX(Graph!$D$26:$D$40,MATCH(U25,Graph!$D$26:$D$40,1))</f>
        <v>2000</v>
      </c>
      <c r="W25" s="7">
        <f>INDEX(Graph!$E$26:$E$40,MATCH(U25,Graph!$D$26:$D$40,1))</f>
        <v>115</v>
      </c>
      <c r="X25" s="5">
        <f>INDEX(Graph!$D$26:$D$40,MATCH(U25,Graph!$D$26:$D$40,1)+1)</f>
        <v>2500</v>
      </c>
      <c r="Y25" s="7">
        <f>INDEX(Graph!$E$26:$E$40,MATCH(U25,Graph!$D$26:$D$40,1)+1)</f>
        <v>144</v>
      </c>
      <c r="Z25" s="4">
        <f t="shared" si="24"/>
        <v>126.49808239999997</v>
      </c>
      <c r="AA25" s="7"/>
      <c r="AB25" s="11">
        <f>$D27/Graph!G$50</f>
        <v>1301.0659999999998</v>
      </c>
      <c r="AC25" s="5">
        <f>INDEX(Graph!$D$26:$D$40,MATCH(AB25,Graph!$D$26:$D$40,1))</f>
        <v>1000</v>
      </c>
      <c r="AD25" s="7">
        <f>INDEX(Graph!$E$26:$E$40,MATCH(AB25,Graph!$D$26:$D$40,1))</f>
        <v>50</v>
      </c>
      <c r="AE25" s="5">
        <f>INDEX(Graph!$D$26:$D$40,MATCH(AB25,Graph!$D$26:$D$40,1)+1)</f>
        <v>1500</v>
      </c>
      <c r="AF25" s="7">
        <f>INDEX(Graph!$E$26:$E$40,MATCH(AB25,Graph!$D$26:$D$40,1)+1)</f>
        <v>80</v>
      </c>
      <c r="AG25" s="4">
        <f t="shared" si="25"/>
        <v>68.06395999999998</v>
      </c>
      <c r="AH25" s="7"/>
      <c r="AI25" s="11">
        <f>$D27/Graph!H$50</f>
        <v>798.19999999999993</v>
      </c>
      <c r="AJ25" s="5">
        <f>INDEX(Graph!$D$26:$D$40,MATCH(AI25,Graph!$D$26:$D$40,1))</f>
        <v>500</v>
      </c>
      <c r="AK25" s="7">
        <f>INDEX(Graph!$E$26:$E$40,MATCH(AI25,Graph!$D$26:$D$40,1))</f>
        <v>20</v>
      </c>
      <c r="AL25" s="5">
        <f>INDEX(Graph!$D$26:$D$40,MATCH(AI25,Graph!$D$26:$D$40,1)+1)</f>
        <v>1000</v>
      </c>
      <c r="AM25" s="7">
        <f>INDEX(Graph!$E$26:$E$40,MATCH(AI25,Graph!$D$26:$D$40,1)+1)</f>
        <v>50</v>
      </c>
      <c r="AN25" s="4">
        <f t="shared" si="26"/>
        <v>37.891999999999996</v>
      </c>
      <c r="AO25" s="7"/>
      <c r="AP25" s="11">
        <f>$D27/Graph!I$50</f>
        <v>558.73999999999978</v>
      </c>
      <c r="AQ25" s="5">
        <f>INDEX(Graph!$D$26:$D$40,MATCH(AP25,Graph!$D$26:$D$40,1))</f>
        <v>500</v>
      </c>
      <c r="AR25" s="7">
        <f>INDEX(Graph!$E$26:$E$40,MATCH(AP25,Graph!$D$26:$D$40,1))</f>
        <v>20</v>
      </c>
      <c r="AS25" s="5">
        <f>INDEX(Graph!$D$26:$D$40,MATCH(AP25,Graph!$D$26:$D$40,1)+1)</f>
        <v>1000</v>
      </c>
      <c r="AT25" s="7">
        <f>INDEX(Graph!$E$26:$E$40,MATCH(AP25,Graph!$D$26:$D$40,1)+1)</f>
        <v>50</v>
      </c>
      <c r="AU25" s="4">
        <f t="shared" si="27"/>
        <v>23.524399999999986</v>
      </c>
    </row>
    <row r="26" spans="4:57" ht="15.75" x14ac:dyDescent="0.3">
      <c r="D26" s="7">
        <v>19</v>
      </c>
      <c r="E26" s="8">
        <f>(D26/Graph!$C$3)*(D26/Graph!$C$3)*(D26/Graph!$C$3)*Graph!$C$4</f>
        <v>0.30283249886208469</v>
      </c>
      <c r="F26" s="4">
        <f t="shared" si="14"/>
        <v>133.58130919999996</v>
      </c>
      <c r="G26" s="4">
        <f t="shared" si="15"/>
        <v>133.27847670113789</v>
      </c>
      <c r="H26" s="13">
        <f t="shared" si="16"/>
        <v>1.3014012811414239</v>
      </c>
      <c r="I26" s="4"/>
      <c r="J26" s="12">
        <f t="shared" si="17"/>
        <v>99425.743619048866</v>
      </c>
      <c r="K26" s="9">
        <f t="shared" si="5"/>
        <v>11705.739698207728</v>
      </c>
      <c r="L26" s="9">
        <f t="shared" si="18"/>
        <v>8.49376</v>
      </c>
      <c r="M26" s="9">
        <f t="shared" si="19"/>
        <v>0.44703999999999944</v>
      </c>
      <c r="N26" s="13">
        <f t="shared" si="7"/>
        <v>5.8897855870275344E-2</v>
      </c>
      <c r="O26" s="4"/>
      <c r="P26" s="12">
        <f t="shared" si="20"/>
        <v>133.58130919999996</v>
      </c>
      <c r="Q26" s="4">
        <f t="shared" si="21"/>
        <v>71.967157999999984</v>
      </c>
      <c r="R26" s="4">
        <f t="shared" si="22"/>
        <v>40.286599999999993</v>
      </c>
      <c r="S26" s="4">
        <f t="shared" si="23"/>
        <v>25.200619999999986</v>
      </c>
      <c r="T26" s="4"/>
      <c r="U26" s="11">
        <f>$D26/Graph!F$50</f>
        <v>2320.3673999999996</v>
      </c>
      <c r="V26" s="5">
        <f>INDEX(Graph!$D$26:$D$40,MATCH(U26,Graph!$D$26:$D$40,1))</f>
        <v>2000</v>
      </c>
      <c r="W26" s="7">
        <f>INDEX(Graph!$E$26:$E$40,MATCH(U26,Graph!$D$26:$D$40,1))</f>
        <v>115</v>
      </c>
      <c r="X26" s="5">
        <f>INDEX(Graph!$D$26:$D$40,MATCH(U26,Graph!$D$26:$D$40,1)+1)</f>
        <v>2500</v>
      </c>
      <c r="Y26" s="7">
        <f>INDEX(Graph!$E$26:$E$40,MATCH(U26,Graph!$D$26:$D$40,1)+1)</f>
        <v>144</v>
      </c>
      <c r="Z26" s="4">
        <f t="shared" si="24"/>
        <v>133.58130919999996</v>
      </c>
      <c r="AA26" s="7"/>
      <c r="AB26" s="11">
        <f>$D28/Graph!G$50</f>
        <v>1366.1192999999998</v>
      </c>
      <c r="AC26" s="5">
        <f>INDEX(Graph!$D$26:$D$40,MATCH(AB26,Graph!$D$26:$D$40,1))</f>
        <v>1000</v>
      </c>
      <c r="AD26" s="7">
        <f>INDEX(Graph!$E$26:$E$40,MATCH(AB26,Graph!$D$26:$D$40,1))</f>
        <v>50</v>
      </c>
      <c r="AE26" s="5">
        <f>INDEX(Graph!$D$26:$D$40,MATCH(AB26,Graph!$D$26:$D$40,1)+1)</f>
        <v>1500</v>
      </c>
      <c r="AF26" s="7">
        <f>INDEX(Graph!$E$26:$E$40,MATCH(AB26,Graph!$D$26:$D$40,1)+1)</f>
        <v>80</v>
      </c>
      <c r="AG26" s="4">
        <f t="shared" si="25"/>
        <v>71.967157999999984</v>
      </c>
      <c r="AH26" s="7"/>
      <c r="AI26" s="11">
        <f>$D28/Graph!H$50</f>
        <v>838.1099999999999</v>
      </c>
      <c r="AJ26" s="5">
        <f>INDEX(Graph!$D$26:$D$40,MATCH(AI26,Graph!$D$26:$D$40,1))</f>
        <v>500</v>
      </c>
      <c r="AK26" s="7">
        <f>INDEX(Graph!$E$26:$E$40,MATCH(AI26,Graph!$D$26:$D$40,1))</f>
        <v>20</v>
      </c>
      <c r="AL26" s="5">
        <f>INDEX(Graph!$D$26:$D$40,MATCH(AI26,Graph!$D$26:$D$40,1)+1)</f>
        <v>1000</v>
      </c>
      <c r="AM26" s="7">
        <f>INDEX(Graph!$E$26:$E$40,MATCH(AI26,Graph!$D$26:$D$40,1)+1)</f>
        <v>50</v>
      </c>
      <c r="AN26" s="4">
        <f t="shared" si="26"/>
        <v>40.286599999999993</v>
      </c>
      <c r="AO26" s="7"/>
      <c r="AP26" s="11">
        <f>$D28/Graph!I$50</f>
        <v>586.67699999999979</v>
      </c>
      <c r="AQ26" s="5">
        <f>INDEX(Graph!$D$26:$D$40,MATCH(AP26,Graph!$D$26:$D$40,1))</f>
        <v>500</v>
      </c>
      <c r="AR26" s="7">
        <f>INDEX(Graph!$E$26:$E$40,MATCH(AP26,Graph!$D$26:$D$40,1))</f>
        <v>20</v>
      </c>
      <c r="AS26" s="5">
        <f>INDEX(Graph!$D$26:$D$40,MATCH(AP26,Graph!$D$26:$D$40,1)+1)</f>
        <v>1000</v>
      </c>
      <c r="AT26" s="7">
        <f>INDEX(Graph!$E$26:$E$40,MATCH(AP26,Graph!$D$26:$D$40,1)+1)</f>
        <v>50</v>
      </c>
      <c r="AU26" s="4">
        <f t="shared" si="27"/>
        <v>25.200619999999986</v>
      </c>
    </row>
    <row r="27" spans="4:57" ht="15.75" x14ac:dyDescent="0.3">
      <c r="D27" s="7">
        <v>20</v>
      </c>
      <c r="E27" s="8">
        <f>(D27/Graph!$C$3)*(D27/Graph!$C$3)*(D27/Graph!$C$3)*Graph!$C$4</f>
        <v>0.35320892125625858</v>
      </c>
      <c r="F27" s="4">
        <f t="shared" si="14"/>
        <v>140.664536</v>
      </c>
      <c r="G27" s="4">
        <f t="shared" si="15"/>
        <v>140.31132707874374</v>
      </c>
      <c r="H27" s="13">
        <f t="shared" si="16"/>
        <v>1.3602914999200966</v>
      </c>
      <c r="I27" s="4"/>
      <c r="J27" s="12">
        <f t="shared" si="17"/>
        <v>104672.25000074283</v>
      </c>
      <c r="K27" s="9">
        <f t="shared" si="5"/>
        <v>11707.257739882654</v>
      </c>
      <c r="L27" s="9">
        <f t="shared" si="18"/>
        <v>8.9407999999999994</v>
      </c>
      <c r="M27" s="9">
        <f t="shared" si="19"/>
        <v>0.44703999999999944</v>
      </c>
      <c r="N27" s="13">
        <f t="shared" si="7"/>
        <v>5.8890218778672732E-2</v>
      </c>
      <c r="O27" s="4"/>
      <c r="P27" s="12">
        <f t="shared" si="20"/>
        <v>140.664536</v>
      </c>
      <c r="Q27" s="4">
        <f t="shared" si="21"/>
        <v>75.870355999999987</v>
      </c>
      <c r="R27" s="4">
        <f t="shared" si="22"/>
        <v>42.681199999999997</v>
      </c>
      <c r="S27" s="4">
        <f t="shared" si="23"/>
        <v>26.876839999999987</v>
      </c>
      <c r="T27" s="4"/>
      <c r="U27" s="11">
        <f>$D27/Graph!F$50</f>
        <v>2442.4919999999997</v>
      </c>
      <c r="V27" s="5">
        <f>INDEX(Graph!$D$26:$D$40,MATCH(U27,Graph!$D$26:$D$40,1))</f>
        <v>2000</v>
      </c>
      <c r="W27" s="7">
        <f>INDEX(Graph!$E$26:$E$40,MATCH(U27,Graph!$D$26:$D$40,1))</f>
        <v>115</v>
      </c>
      <c r="X27" s="5">
        <f>INDEX(Graph!$D$26:$D$40,MATCH(U27,Graph!$D$26:$D$40,1)+1)</f>
        <v>2500</v>
      </c>
      <c r="Y27" s="7">
        <f>INDEX(Graph!$E$26:$E$40,MATCH(U27,Graph!$D$26:$D$40,1)+1)</f>
        <v>144</v>
      </c>
      <c r="Z27" s="4">
        <f t="shared" si="24"/>
        <v>140.664536</v>
      </c>
      <c r="AA27" s="7"/>
      <c r="AB27" s="11">
        <f>$D29/Graph!G$50</f>
        <v>1431.1725999999999</v>
      </c>
      <c r="AC27" s="5">
        <f>INDEX(Graph!$D$26:$D$40,MATCH(AB27,Graph!$D$26:$D$40,1))</f>
        <v>1000</v>
      </c>
      <c r="AD27" s="7">
        <f>INDEX(Graph!$E$26:$E$40,MATCH(AB27,Graph!$D$26:$D$40,1))</f>
        <v>50</v>
      </c>
      <c r="AE27" s="5">
        <f>INDEX(Graph!$D$26:$D$40,MATCH(AB27,Graph!$D$26:$D$40,1)+1)</f>
        <v>1500</v>
      </c>
      <c r="AF27" s="7">
        <f>INDEX(Graph!$E$26:$E$40,MATCH(AB27,Graph!$D$26:$D$40,1)+1)</f>
        <v>80</v>
      </c>
      <c r="AG27" s="4">
        <f t="shared" si="25"/>
        <v>75.870355999999987</v>
      </c>
      <c r="AH27" s="7"/>
      <c r="AI27" s="11">
        <f>$D29/Graph!H$50</f>
        <v>878.02</v>
      </c>
      <c r="AJ27" s="5">
        <f>INDEX(Graph!$D$26:$D$40,MATCH(AI27,Graph!$D$26:$D$40,1))</f>
        <v>500</v>
      </c>
      <c r="AK27" s="7">
        <f>INDEX(Graph!$E$26:$E$40,MATCH(AI27,Graph!$D$26:$D$40,1))</f>
        <v>20</v>
      </c>
      <c r="AL27" s="5">
        <f>INDEX(Graph!$D$26:$D$40,MATCH(AI27,Graph!$D$26:$D$40,1)+1)</f>
        <v>1000</v>
      </c>
      <c r="AM27" s="7">
        <f>INDEX(Graph!$E$26:$E$40,MATCH(AI27,Graph!$D$26:$D$40,1)+1)</f>
        <v>50</v>
      </c>
      <c r="AN27" s="4">
        <f t="shared" si="26"/>
        <v>42.681199999999997</v>
      </c>
      <c r="AO27" s="7"/>
      <c r="AP27" s="11">
        <f>$D29/Graph!I$50</f>
        <v>614.61399999999981</v>
      </c>
      <c r="AQ27" s="5">
        <f>INDEX(Graph!$D$26:$D$40,MATCH(AP27,Graph!$D$26:$D$40,1))</f>
        <v>500</v>
      </c>
      <c r="AR27" s="7">
        <f>INDEX(Graph!$E$26:$E$40,MATCH(AP27,Graph!$D$26:$D$40,1))</f>
        <v>20</v>
      </c>
      <c r="AS27" s="5">
        <f>INDEX(Graph!$D$26:$D$40,MATCH(AP27,Graph!$D$26:$D$40,1)+1)</f>
        <v>1000</v>
      </c>
      <c r="AT27" s="7">
        <f>INDEX(Graph!$E$26:$E$40,MATCH(AP27,Graph!$D$26:$D$40,1)+1)</f>
        <v>50</v>
      </c>
      <c r="AU27" s="4">
        <f t="shared" si="27"/>
        <v>26.876839999999987</v>
      </c>
    </row>
    <row r="28" spans="4:57" ht="15.75" x14ac:dyDescent="0.3">
      <c r="D28" s="7">
        <v>21</v>
      </c>
      <c r="E28" s="8">
        <f>(D28/Graph!$C$3)*(D28/Graph!$C$3)*(D28/Graph!$C$3)*Graph!$C$4</f>
        <v>0.40888347746927634</v>
      </c>
      <c r="F28" s="4">
        <f t="shared" si="14"/>
        <v>148.00622919999998</v>
      </c>
      <c r="G28" s="4">
        <f t="shared" si="15"/>
        <v>147.59734572253069</v>
      </c>
      <c r="H28" s="13">
        <f t="shared" si="16"/>
        <v>1.4190738102913352</v>
      </c>
      <c r="I28" s="4"/>
      <c r="J28" s="12">
        <f t="shared" si="17"/>
        <v>110107.61990900789</v>
      </c>
      <c r="K28" s="9">
        <f t="shared" si="5"/>
        <v>11728.749095532932</v>
      </c>
      <c r="L28" s="9">
        <f t="shared" si="18"/>
        <v>9.3878400000000006</v>
      </c>
      <c r="M28" s="9">
        <f t="shared" si="19"/>
        <v>0.44704000000000121</v>
      </c>
      <c r="N28" s="13">
        <f t="shared" si="7"/>
        <v>5.878231037123869E-2</v>
      </c>
      <c r="O28" s="4"/>
      <c r="P28" s="12">
        <f t="shared" si="20"/>
        <v>148.00622919999998</v>
      </c>
      <c r="Q28" s="4">
        <f t="shared" si="21"/>
        <v>79.77355399999999</v>
      </c>
      <c r="R28" s="4">
        <f t="shared" si="22"/>
        <v>45.075799999999994</v>
      </c>
      <c r="S28" s="4">
        <f t="shared" si="23"/>
        <v>28.553059999999988</v>
      </c>
      <c r="T28" s="4"/>
      <c r="U28" s="11">
        <f>$D28/Graph!F$50</f>
        <v>2564.6165999999998</v>
      </c>
      <c r="V28" s="5">
        <f>INDEX(Graph!$D$26:$D$40,MATCH(U28,Graph!$D$26:$D$40,1))</f>
        <v>2500</v>
      </c>
      <c r="W28" s="7">
        <f>INDEX(Graph!$E$26:$E$40,MATCH(U28,Graph!$D$26:$D$40,1))</f>
        <v>144</v>
      </c>
      <c r="X28" s="5">
        <f>INDEX(Graph!$D$26:$D$40,MATCH(U28,Graph!$D$26:$D$40,1)+1)</f>
        <v>3000</v>
      </c>
      <c r="Y28" s="7">
        <f>INDEX(Graph!$E$26:$E$40,MATCH(U28,Graph!$D$26:$D$40,1)+1)</f>
        <v>175</v>
      </c>
      <c r="Z28" s="4">
        <f t="shared" si="24"/>
        <v>148.00622919999998</v>
      </c>
      <c r="AA28" s="7"/>
      <c r="AB28" s="11">
        <f>$D30/Graph!G$50</f>
        <v>1496.2258999999999</v>
      </c>
      <c r="AC28" s="5">
        <f>INDEX(Graph!$D$26:$D$40,MATCH(AB28,Graph!$D$26:$D$40,1))</f>
        <v>1000</v>
      </c>
      <c r="AD28" s="7">
        <f>INDEX(Graph!$E$26:$E$40,MATCH(AB28,Graph!$D$26:$D$40,1))</f>
        <v>50</v>
      </c>
      <c r="AE28" s="5">
        <f>INDEX(Graph!$D$26:$D$40,MATCH(AB28,Graph!$D$26:$D$40,1)+1)</f>
        <v>1500</v>
      </c>
      <c r="AF28" s="7">
        <f>INDEX(Graph!$E$26:$E$40,MATCH(AB28,Graph!$D$26:$D$40,1)+1)</f>
        <v>80</v>
      </c>
      <c r="AG28" s="4">
        <f t="shared" si="25"/>
        <v>79.77355399999999</v>
      </c>
      <c r="AH28" s="7"/>
      <c r="AI28" s="11">
        <f>$D30/Graph!H$50</f>
        <v>917.93</v>
      </c>
      <c r="AJ28" s="5">
        <f>INDEX(Graph!$D$26:$D$40,MATCH(AI28,Graph!$D$26:$D$40,1))</f>
        <v>500</v>
      </c>
      <c r="AK28" s="7">
        <f>INDEX(Graph!$E$26:$E$40,MATCH(AI28,Graph!$D$26:$D$40,1))</f>
        <v>20</v>
      </c>
      <c r="AL28" s="5">
        <f>INDEX(Graph!$D$26:$D$40,MATCH(AI28,Graph!$D$26:$D$40,1)+1)</f>
        <v>1000</v>
      </c>
      <c r="AM28" s="7">
        <f>INDEX(Graph!$E$26:$E$40,MATCH(AI28,Graph!$D$26:$D$40,1)+1)</f>
        <v>50</v>
      </c>
      <c r="AN28" s="4">
        <f t="shared" si="26"/>
        <v>45.075799999999994</v>
      </c>
      <c r="AO28" s="7"/>
      <c r="AP28" s="11">
        <f>$D30/Graph!I$50</f>
        <v>642.55099999999982</v>
      </c>
      <c r="AQ28" s="5">
        <f>INDEX(Graph!$D$26:$D$40,MATCH(AP28,Graph!$D$26:$D$40,1))</f>
        <v>500</v>
      </c>
      <c r="AR28" s="7">
        <f>INDEX(Graph!$E$26:$E$40,MATCH(AP28,Graph!$D$26:$D$40,1))</f>
        <v>20</v>
      </c>
      <c r="AS28" s="5">
        <f>INDEX(Graph!$D$26:$D$40,MATCH(AP28,Graph!$D$26:$D$40,1)+1)</f>
        <v>1000</v>
      </c>
      <c r="AT28" s="7">
        <f>INDEX(Graph!$E$26:$E$40,MATCH(AP28,Graph!$D$26:$D$40,1)+1)</f>
        <v>50</v>
      </c>
      <c r="AU28" s="4">
        <f t="shared" si="27"/>
        <v>28.553059999999988</v>
      </c>
    </row>
    <row r="29" spans="4:57" ht="15.75" x14ac:dyDescent="0.3">
      <c r="D29" s="7">
        <v>22</v>
      </c>
      <c r="E29" s="8">
        <f>(D29/Graph!$C$3)*(D29/Graph!$C$3)*(D29/Graph!$C$3)*Graph!$C$4</f>
        <v>0.47012107419208027</v>
      </c>
      <c r="F29" s="4">
        <f t="shared" si="14"/>
        <v>155.57795439999995</v>
      </c>
      <c r="G29" s="4">
        <f t="shared" si="15"/>
        <v>155.10783332580786</v>
      </c>
      <c r="H29" s="13">
        <f t="shared" si="16"/>
        <v>1.4776734375879155</v>
      </c>
      <c r="I29" s="4"/>
      <c r="J29" s="12">
        <f t="shared" si="17"/>
        <v>115710.44366105266</v>
      </c>
      <c r="K29" s="9">
        <f t="shared" si="5"/>
        <v>11765.313217960225</v>
      </c>
      <c r="L29" s="9">
        <f t="shared" si="18"/>
        <v>9.8348800000000001</v>
      </c>
      <c r="M29" s="9">
        <f t="shared" si="19"/>
        <v>0.44703999999999944</v>
      </c>
      <c r="N29" s="13">
        <f t="shared" si="7"/>
        <v>5.859962729658031E-2</v>
      </c>
      <c r="O29" s="4"/>
      <c r="P29" s="12">
        <f t="shared" si="20"/>
        <v>155.57795439999995</v>
      </c>
      <c r="Q29" s="4">
        <f t="shared" si="21"/>
        <v>84.289543999999992</v>
      </c>
      <c r="R29" s="4">
        <f t="shared" si="22"/>
        <v>47.470399999999998</v>
      </c>
      <c r="S29" s="4">
        <f t="shared" si="23"/>
        <v>30.229279999999989</v>
      </c>
      <c r="T29" s="4"/>
      <c r="U29" s="11">
        <f>$D29/Graph!F$50</f>
        <v>2686.7411999999995</v>
      </c>
      <c r="V29" s="5">
        <f>INDEX(Graph!$D$26:$D$40,MATCH(U29,Graph!$D$26:$D$40,1))</f>
        <v>2500</v>
      </c>
      <c r="W29" s="7">
        <f>INDEX(Graph!$E$26:$E$40,MATCH(U29,Graph!$D$26:$D$40,1))</f>
        <v>144</v>
      </c>
      <c r="X29" s="5">
        <f>INDEX(Graph!$D$26:$D$40,MATCH(U29,Graph!$D$26:$D$40,1)+1)</f>
        <v>3000</v>
      </c>
      <c r="Y29" s="7">
        <f>INDEX(Graph!$E$26:$E$40,MATCH(U29,Graph!$D$26:$D$40,1)+1)</f>
        <v>175</v>
      </c>
      <c r="Z29" s="4">
        <f t="shared" si="24"/>
        <v>155.57795439999995</v>
      </c>
      <c r="AA29" s="7"/>
      <c r="AB29" s="11">
        <f>$D31/Graph!G$50</f>
        <v>1561.2791999999999</v>
      </c>
      <c r="AC29" s="5">
        <f>INDEX(Graph!$D$26:$D$40,MATCH(AB29,Graph!$D$26:$D$40,1))</f>
        <v>1500</v>
      </c>
      <c r="AD29" s="7">
        <f>INDEX(Graph!$E$26:$E$40,MATCH(AB29,Graph!$D$26:$D$40,1))</f>
        <v>80</v>
      </c>
      <c r="AE29" s="5">
        <f>INDEX(Graph!$D$26:$D$40,MATCH(AB29,Graph!$D$26:$D$40,1)+1)</f>
        <v>2000</v>
      </c>
      <c r="AF29" s="7">
        <f>INDEX(Graph!$E$26:$E$40,MATCH(AB29,Graph!$D$26:$D$40,1)+1)</f>
        <v>115</v>
      </c>
      <c r="AG29" s="4">
        <f t="shared" si="25"/>
        <v>84.289543999999992</v>
      </c>
      <c r="AH29" s="7"/>
      <c r="AI29" s="11">
        <f>$D31/Graph!H$50</f>
        <v>957.83999999999992</v>
      </c>
      <c r="AJ29" s="5">
        <f>INDEX(Graph!$D$26:$D$40,MATCH(AI29,Graph!$D$26:$D$40,1))</f>
        <v>500</v>
      </c>
      <c r="AK29" s="7">
        <f>INDEX(Graph!$E$26:$E$40,MATCH(AI29,Graph!$D$26:$D$40,1))</f>
        <v>20</v>
      </c>
      <c r="AL29" s="5">
        <f>INDEX(Graph!$D$26:$D$40,MATCH(AI29,Graph!$D$26:$D$40,1)+1)</f>
        <v>1000</v>
      </c>
      <c r="AM29" s="7">
        <f>INDEX(Graph!$E$26:$E$40,MATCH(AI29,Graph!$D$26:$D$40,1)+1)</f>
        <v>50</v>
      </c>
      <c r="AN29" s="4">
        <f t="shared" si="26"/>
        <v>47.470399999999998</v>
      </c>
      <c r="AO29" s="7"/>
      <c r="AP29" s="11">
        <f>$D31/Graph!I$50</f>
        <v>670.48799999999983</v>
      </c>
      <c r="AQ29" s="5">
        <f>INDEX(Graph!$D$26:$D$40,MATCH(AP29,Graph!$D$26:$D$40,1))</f>
        <v>500</v>
      </c>
      <c r="AR29" s="7">
        <f>INDEX(Graph!$E$26:$E$40,MATCH(AP29,Graph!$D$26:$D$40,1))</f>
        <v>20</v>
      </c>
      <c r="AS29" s="5">
        <f>INDEX(Graph!$D$26:$D$40,MATCH(AP29,Graph!$D$26:$D$40,1)+1)</f>
        <v>1000</v>
      </c>
      <c r="AT29" s="7">
        <f>INDEX(Graph!$E$26:$E$40,MATCH(AP29,Graph!$D$26:$D$40,1)+1)</f>
        <v>50</v>
      </c>
      <c r="AU29" s="4">
        <f t="shared" si="27"/>
        <v>30.229279999999989</v>
      </c>
    </row>
    <row r="30" spans="4:57" ht="15.75" x14ac:dyDescent="0.3">
      <c r="D30" s="7">
        <v>23</v>
      </c>
      <c r="E30" s="8">
        <f>(D30/Graph!$C$3)*(D30/Graph!$C$3)*(D30/Graph!$C$3)*Graph!$C$4</f>
        <v>0.5371866181156123</v>
      </c>
      <c r="F30" s="4">
        <f t="shared" si="14"/>
        <v>163.14967959999998</v>
      </c>
      <c r="G30" s="4">
        <f t="shared" si="15"/>
        <v>162.61249298188437</v>
      </c>
      <c r="H30" s="13">
        <f t="shared" si="16"/>
        <v>1.5361093503942624</v>
      </c>
      <c r="I30" s="4"/>
      <c r="J30" s="12">
        <f t="shared" si="17"/>
        <v>121308.91976448575</v>
      </c>
      <c r="K30" s="9">
        <f t="shared" si="5"/>
        <v>11798.275007438859</v>
      </c>
      <c r="L30" s="9">
        <f t="shared" si="18"/>
        <v>10.28192</v>
      </c>
      <c r="M30" s="9">
        <f t="shared" si="19"/>
        <v>0.44703999999999944</v>
      </c>
      <c r="N30" s="13">
        <f t="shared" si="7"/>
        <v>5.8435912806346919E-2</v>
      </c>
      <c r="O30" s="4"/>
      <c r="P30" s="12">
        <f t="shared" si="20"/>
        <v>163.14967959999998</v>
      </c>
      <c r="Q30" s="4">
        <f t="shared" si="21"/>
        <v>88.843274999999977</v>
      </c>
      <c r="R30" s="4">
        <f t="shared" si="22"/>
        <v>49.864999999999995</v>
      </c>
      <c r="S30" s="4">
        <f t="shared" si="23"/>
        <v>31.905499999999982</v>
      </c>
      <c r="T30" s="4"/>
      <c r="U30" s="11">
        <f>$D30/Graph!F$50</f>
        <v>2808.8657999999996</v>
      </c>
      <c r="V30" s="5">
        <f>INDEX(Graph!$D$26:$D$40,MATCH(U30,Graph!$D$26:$D$40,1))</f>
        <v>2500</v>
      </c>
      <c r="W30" s="7">
        <f>INDEX(Graph!$E$26:$E$40,MATCH(U30,Graph!$D$26:$D$40,1))</f>
        <v>144</v>
      </c>
      <c r="X30" s="5">
        <f>INDEX(Graph!$D$26:$D$40,MATCH(U30,Graph!$D$26:$D$40,1)+1)</f>
        <v>3000</v>
      </c>
      <c r="Y30" s="7">
        <f>INDEX(Graph!$E$26:$E$40,MATCH(U30,Graph!$D$26:$D$40,1)+1)</f>
        <v>175</v>
      </c>
      <c r="Z30" s="4">
        <f t="shared" si="24"/>
        <v>163.14967959999998</v>
      </c>
      <c r="AA30" s="7"/>
      <c r="AB30" s="11">
        <f>$D32/Graph!G$50</f>
        <v>1626.3324999999998</v>
      </c>
      <c r="AC30" s="5">
        <f>INDEX(Graph!$D$26:$D$40,MATCH(AB30,Graph!$D$26:$D$40,1))</f>
        <v>1500</v>
      </c>
      <c r="AD30" s="7">
        <f>INDEX(Graph!$E$26:$E$40,MATCH(AB30,Graph!$D$26:$D$40,1))</f>
        <v>80</v>
      </c>
      <c r="AE30" s="5">
        <f>INDEX(Graph!$D$26:$D$40,MATCH(AB30,Graph!$D$26:$D$40,1)+1)</f>
        <v>2000</v>
      </c>
      <c r="AF30" s="7">
        <f>INDEX(Graph!$E$26:$E$40,MATCH(AB30,Graph!$D$26:$D$40,1)+1)</f>
        <v>115</v>
      </c>
      <c r="AG30" s="4">
        <f t="shared" si="25"/>
        <v>88.843274999999977</v>
      </c>
      <c r="AH30" s="7"/>
      <c r="AI30" s="11">
        <f>$D32/Graph!H$50</f>
        <v>997.74999999999989</v>
      </c>
      <c r="AJ30" s="5">
        <f>INDEX(Graph!$D$26:$D$40,MATCH(AI30,Graph!$D$26:$D$40,1))</f>
        <v>500</v>
      </c>
      <c r="AK30" s="7">
        <f>INDEX(Graph!$E$26:$E$40,MATCH(AI30,Graph!$D$26:$D$40,1))</f>
        <v>20</v>
      </c>
      <c r="AL30" s="5">
        <f>INDEX(Graph!$D$26:$D$40,MATCH(AI30,Graph!$D$26:$D$40,1)+1)</f>
        <v>1000</v>
      </c>
      <c r="AM30" s="7">
        <f>INDEX(Graph!$E$26:$E$40,MATCH(AI30,Graph!$D$26:$D$40,1)+1)</f>
        <v>50</v>
      </c>
      <c r="AN30" s="4">
        <f t="shared" si="26"/>
        <v>49.864999999999995</v>
      </c>
      <c r="AO30" s="7"/>
      <c r="AP30" s="11">
        <f>$D32/Graph!I$50</f>
        <v>698.42499999999973</v>
      </c>
      <c r="AQ30" s="5">
        <f>INDEX(Graph!$D$26:$D$40,MATCH(AP30,Graph!$D$26:$D$40,1))</f>
        <v>500</v>
      </c>
      <c r="AR30" s="7">
        <f>INDEX(Graph!$E$26:$E$40,MATCH(AP30,Graph!$D$26:$D$40,1))</f>
        <v>20</v>
      </c>
      <c r="AS30" s="5">
        <f>INDEX(Graph!$D$26:$D$40,MATCH(AP30,Graph!$D$26:$D$40,1)+1)</f>
        <v>1000</v>
      </c>
      <c r="AT30" s="7">
        <f>INDEX(Graph!$E$26:$E$40,MATCH(AP30,Graph!$D$26:$D$40,1)+1)</f>
        <v>50</v>
      </c>
      <c r="AU30" s="4">
        <f t="shared" si="27"/>
        <v>31.905499999999982</v>
      </c>
    </row>
    <row r="31" spans="4:57" ht="15.75" x14ac:dyDescent="0.3">
      <c r="D31" s="7">
        <v>24</v>
      </c>
      <c r="E31" s="8">
        <f>(D31/Graph!$C$3)*(D31/Graph!$C$3)*(D31/Graph!$C$3)*Graph!$C$4</f>
        <v>0.61034501593081492</v>
      </c>
      <c r="F31" s="4">
        <f t="shared" si="14"/>
        <v>170.72140479999999</v>
      </c>
      <c r="G31" s="4">
        <f t="shared" si="15"/>
        <v>170.11105978406917</v>
      </c>
      <c r="H31" s="13">
        <f t="shared" si="16"/>
        <v>1.5943980807750979</v>
      </c>
      <c r="I31" s="4"/>
      <c r="J31" s="12">
        <f t="shared" si="17"/>
        <v>126902.8505989156</v>
      </c>
      <c r="K31" s="9">
        <f t="shared" si="5"/>
        <v>11828.066336244667</v>
      </c>
      <c r="L31" s="9">
        <f t="shared" si="18"/>
        <v>10.728960000000001</v>
      </c>
      <c r="M31" s="9">
        <f t="shared" si="19"/>
        <v>0.44704000000000121</v>
      </c>
      <c r="N31" s="13">
        <f t="shared" si="7"/>
        <v>5.8288730380835478E-2</v>
      </c>
      <c r="O31" s="4"/>
      <c r="P31" s="12">
        <f t="shared" si="20"/>
        <v>170.72140479999999</v>
      </c>
      <c r="Q31" s="4">
        <f t="shared" si="21"/>
        <v>93.39700599999999</v>
      </c>
      <c r="R31" s="4">
        <f t="shared" si="22"/>
        <v>52.259599999999992</v>
      </c>
      <c r="S31" s="4">
        <f t="shared" si="23"/>
        <v>33.581719999999983</v>
      </c>
      <c r="T31" s="4"/>
      <c r="U31" s="11">
        <f>$D31/Graph!F$50</f>
        <v>2930.9903999999997</v>
      </c>
      <c r="V31" s="5">
        <f>INDEX(Graph!$D$26:$D$40,MATCH(U31,Graph!$D$26:$D$40,1))</f>
        <v>2500</v>
      </c>
      <c r="W31" s="7">
        <f>INDEX(Graph!$E$26:$E$40,MATCH(U31,Graph!$D$26:$D$40,1))</f>
        <v>144</v>
      </c>
      <c r="X31" s="5">
        <f>INDEX(Graph!$D$26:$D$40,MATCH(U31,Graph!$D$26:$D$40,1)+1)</f>
        <v>3000</v>
      </c>
      <c r="Y31" s="7">
        <f>INDEX(Graph!$E$26:$E$40,MATCH(U31,Graph!$D$26:$D$40,1)+1)</f>
        <v>175</v>
      </c>
      <c r="Z31" s="4">
        <f t="shared" si="24"/>
        <v>170.72140479999999</v>
      </c>
      <c r="AA31" s="7"/>
      <c r="AB31" s="11">
        <f>$D33/Graph!G$50</f>
        <v>1691.3857999999998</v>
      </c>
      <c r="AC31" s="5">
        <f>INDEX(Graph!$D$26:$D$40,MATCH(AB31,Graph!$D$26:$D$40,1))</f>
        <v>1500</v>
      </c>
      <c r="AD31" s="7">
        <f>INDEX(Graph!$E$26:$E$40,MATCH(AB31,Graph!$D$26:$D$40,1))</f>
        <v>80</v>
      </c>
      <c r="AE31" s="5">
        <f>INDEX(Graph!$D$26:$D$40,MATCH(AB31,Graph!$D$26:$D$40,1)+1)</f>
        <v>2000</v>
      </c>
      <c r="AF31" s="7">
        <f>INDEX(Graph!$E$26:$E$40,MATCH(AB31,Graph!$D$26:$D$40,1)+1)</f>
        <v>115</v>
      </c>
      <c r="AG31" s="4">
        <f t="shared" si="25"/>
        <v>93.39700599999999</v>
      </c>
      <c r="AH31" s="7"/>
      <c r="AI31" s="11">
        <f>$D33/Graph!H$50</f>
        <v>1037.6599999999999</v>
      </c>
      <c r="AJ31" s="5">
        <f>INDEX(Graph!$D$26:$D$40,MATCH(AI31,Graph!$D$26:$D$40,1))</f>
        <v>1000</v>
      </c>
      <c r="AK31" s="7">
        <f>INDEX(Graph!$E$26:$E$40,MATCH(AI31,Graph!$D$26:$D$40,1))</f>
        <v>50</v>
      </c>
      <c r="AL31" s="5">
        <f>INDEX(Graph!$D$26:$D$40,MATCH(AI31,Graph!$D$26:$D$40,1)+1)</f>
        <v>1500</v>
      </c>
      <c r="AM31" s="7">
        <f>INDEX(Graph!$E$26:$E$40,MATCH(AI31,Graph!$D$26:$D$40,1)+1)</f>
        <v>80</v>
      </c>
      <c r="AN31" s="4">
        <f t="shared" si="26"/>
        <v>52.259599999999992</v>
      </c>
      <c r="AO31" s="7"/>
      <c r="AP31" s="11">
        <f>$D33/Graph!I$50</f>
        <v>726.36199999999974</v>
      </c>
      <c r="AQ31" s="5">
        <f>INDEX(Graph!$D$26:$D$40,MATCH(AP31,Graph!$D$26:$D$40,1))</f>
        <v>500</v>
      </c>
      <c r="AR31" s="7">
        <f>INDEX(Graph!$E$26:$E$40,MATCH(AP31,Graph!$D$26:$D$40,1))</f>
        <v>20</v>
      </c>
      <c r="AS31" s="5">
        <f>INDEX(Graph!$D$26:$D$40,MATCH(AP31,Graph!$D$26:$D$40,1)+1)</f>
        <v>1000</v>
      </c>
      <c r="AT31" s="7">
        <f>INDEX(Graph!$E$26:$E$40,MATCH(AP31,Graph!$D$26:$D$40,1)+1)</f>
        <v>50</v>
      </c>
      <c r="AU31" s="4">
        <f t="shared" si="27"/>
        <v>33.581719999999983</v>
      </c>
    </row>
    <row r="32" spans="4:57" ht="15.75" x14ac:dyDescent="0.3">
      <c r="D32" s="7">
        <v>25</v>
      </c>
      <c r="E32" s="8">
        <f>(D32/Graph!$C$3)*(D32/Graph!$C$3)*(D32/Graph!$C$3)*Graph!$C$4</f>
        <v>0.68986117432863003</v>
      </c>
      <c r="F32" s="4">
        <f t="shared" si="14"/>
        <v>178.71804999999995</v>
      </c>
      <c r="G32" s="4">
        <f t="shared" si="15"/>
        <v>178.02818882567132</v>
      </c>
      <c r="H32" s="13">
        <f t="shared" si="16"/>
        <v>1.6524153307629943</v>
      </c>
      <c r="I32" s="4"/>
      <c r="J32" s="12">
        <f t="shared" si="17"/>
        <v>132809.02886395081</v>
      </c>
      <c r="K32" s="9">
        <f t="shared" si="5"/>
        <v>11883.413463130888</v>
      </c>
      <c r="L32" s="9">
        <f t="shared" si="18"/>
        <v>11.176</v>
      </c>
      <c r="M32" s="9">
        <f t="shared" si="19"/>
        <v>0.44703999999999944</v>
      </c>
      <c r="N32" s="13">
        <f t="shared" si="7"/>
        <v>5.8017249987896466E-2</v>
      </c>
      <c r="O32" s="4"/>
      <c r="P32" s="12">
        <f t="shared" si="20"/>
        <v>178.71804999999995</v>
      </c>
      <c r="Q32" s="4">
        <f t="shared" si="21"/>
        <v>97.95073699999999</v>
      </c>
      <c r="R32" s="4">
        <f t="shared" si="22"/>
        <v>54.654199999999996</v>
      </c>
      <c r="S32" s="4">
        <f t="shared" si="23"/>
        <v>35.257939999999984</v>
      </c>
      <c r="T32" s="4"/>
      <c r="U32" s="11">
        <f>$D32/Graph!F$50</f>
        <v>3053.1149999999993</v>
      </c>
      <c r="V32" s="5">
        <f>INDEX(Graph!$D$26:$D$40,MATCH(U32,Graph!$D$26:$D$40,1))</f>
        <v>3000</v>
      </c>
      <c r="W32" s="7">
        <f>INDEX(Graph!$E$26:$E$40,MATCH(U32,Graph!$D$26:$D$40,1))</f>
        <v>175</v>
      </c>
      <c r="X32" s="5">
        <f>INDEX(Graph!$D$26:$D$40,MATCH(U32,Graph!$D$26:$D$40,1)+1)</f>
        <v>3500</v>
      </c>
      <c r="Y32" s="7">
        <f>INDEX(Graph!$E$26:$E$40,MATCH(U32,Graph!$D$26:$D$40,1)+1)</f>
        <v>210</v>
      </c>
      <c r="Z32" s="4">
        <f t="shared" si="24"/>
        <v>178.71804999999995</v>
      </c>
      <c r="AA32" s="7"/>
      <c r="AB32" s="11">
        <f>$D34/Graph!G$50</f>
        <v>1756.4390999999998</v>
      </c>
      <c r="AC32" s="5">
        <f>INDEX(Graph!$D$26:$D$40,MATCH(AB32,Graph!$D$26:$D$40,1))</f>
        <v>1500</v>
      </c>
      <c r="AD32" s="7">
        <f>INDEX(Graph!$E$26:$E$40,MATCH(AB32,Graph!$D$26:$D$40,1))</f>
        <v>80</v>
      </c>
      <c r="AE32" s="5">
        <f>INDEX(Graph!$D$26:$D$40,MATCH(AB32,Graph!$D$26:$D$40,1)+1)</f>
        <v>2000</v>
      </c>
      <c r="AF32" s="7">
        <f>INDEX(Graph!$E$26:$E$40,MATCH(AB32,Graph!$D$26:$D$40,1)+1)</f>
        <v>115</v>
      </c>
      <c r="AG32" s="4">
        <f t="shared" si="25"/>
        <v>97.95073699999999</v>
      </c>
      <c r="AH32" s="7"/>
      <c r="AI32" s="11">
        <f>$D34/Graph!H$50</f>
        <v>1077.57</v>
      </c>
      <c r="AJ32" s="5">
        <f>INDEX(Graph!$D$26:$D$40,MATCH(AI32,Graph!$D$26:$D$40,1))</f>
        <v>1000</v>
      </c>
      <c r="AK32" s="7">
        <f>INDEX(Graph!$E$26:$E$40,MATCH(AI32,Graph!$D$26:$D$40,1))</f>
        <v>50</v>
      </c>
      <c r="AL32" s="5">
        <f>INDEX(Graph!$D$26:$D$40,MATCH(AI32,Graph!$D$26:$D$40,1)+1)</f>
        <v>1500</v>
      </c>
      <c r="AM32" s="7">
        <f>INDEX(Graph!$E$26:$E$40,MATCH(AI32,Graph!$D$26:$D$40,1)+1)</f>
        <v>80</v>
      </c>
      <c r="AN32" s="4">
        <f t="shared" si="26"/>
        <v>54.654199999999996</v>
      </c>
      <c r="AO32" s="7"/>
      <c r="AP32" s="11">
        <f>$D34/Graph!I$50</f>
        <v>754.29899999999975</v>
      </c>
      <c r="AQ32" s="5">
        <f>INDEX(Graph!$D$26:$D$40,MATCH(AP32,Graph!$D$26:$D$40,1))</f>
        <v>500</v>
      </c>
      <c r="AR32" s="7">
        <f>INDEX(Graph!$E$26:$E$40,MATCH(AP32,Graph!$D$26:$D$40,1))</f>
        <v>20</v>
      </c>
      <c r="AS32" s="5">
        <f>INDEX(Graph!$D$26:$D$40,MATCH(AP32,Graph!$D$26:$D$40,1)+1)</f>
        <v>1000</v>
      </c>
      <c r="AT32" s="7">
        <f>INDEX(Graph!$E$26:$E$40,MATCH(AP32,Graph!$D$26:$D$40,1)+1)</f>
        <v>50</v>
      </c>
      <c r="AU32" s="4">
        <f t="shared" si="27"/>
        <v>35.257939999999984</v>
      </c>
    </row>
    <row r="33" spans="4:47" ht="15.75" x14ac:dyDescent="0.3">
      <c r="D33" s="7">
        <v>26</v>
      </c>
      <c r="E33" s="8">
        <f>(D33/Graph!$C$3)*(D33/Graph!$C$3)*(D33/Graph!$C$3)*Graph!$C$4</f>
        <v>0.77600000000000013</v>
      </c>
      <c r="F33" s="4">
        <f t="shared" si="14"/>
        <v>187.26677199999995</v>
      </c>
      <c r="G33" s="4">
        <f t="shared" si="15"/>
        <v>186.49077199999994</v>
      </c>
      <c r="H33" s="13">
        <f t="shared" si="16"/>
        <v>1.7100152541170093</v>
      </c>
      <c r="I33" s="4"/>
      <c r="J33" s="12">
        <f t="shared" si="17"/>
        <v>139122.11591199995</v>
      </c>
      <c r="K33" s="9">
        <f t="shared" si="5"/>
        <v>11969.511927344305</v>
      </c>
      <c r="L33" s="9">
        <f t="shared" si="18"/>
        <v>11.62304</v>
      </c>
      <c r="M33" s="9">
        <f t="shared" si="19"/>
        <v>0.44703999999999944</v>
      </c>
      <c r="N33" s="13">
        <f t="shared" si="7"/>
        <v>5.7599923354014905E-2</v>
      </c>
      <c r="O33" s="4"/>
      <c r="P33" s="12">
        <f t="shared" si="20"/>
        <v>187.26677199999995</v>
      </c>
      <c r="Q33" s="4">
        <f t="shared" si="21"/>
        <v>102.50446799999999</v>
      </c>
      <c r="R33" s="4">
        <f t="shared" si="22"/>
        <v>57.0488</v>
      </c>
      <c r="S33" s="4">
        <f t="shared" si="23"/>
        <v>36.934159999999984</v>
      </c>
      <c r="T33" s="4"/>
      <c r="U33" s="11">
        <f>$D33/Graph!F$50</f>
        <v>3175.2395999999994</v>
      </c>
      <c r="V33" s="5">
        <f>INDEX(Graph!$D$26:$D$40,MATCH(U33,Graph!$D$26:$D$40,1))</f>
        <v>3000</v>
      </c>
      <c r="W33" s="7">
        <f>INDEX(Graph!$E$26:$E$40,MATCH(U33,Graph!$D$26:$D$40,1))</f>
        <v>175</v>
      </c>
      <c r="X33" s="5">
        <f>INDEX(Graph!$D$26:$D$40,MATCH(U33,Graph!$D$26:$D$40,1)+1)</f>
        <v>3500</v>
      </c>
      <c r="Y33" s="7">
        <f>INDEX(Graph!$E$26:$E$40,MATCH(U33,Graph!$D$26:$D$40,1)+1)</f>
        <v>210</v>
      </c>
      <c r="Z33" s="4">
        <f t="shared" si="24"/>
        <v>187.26677199999995</v>
      </c>
      <c r="AA33" s="7"/>
      <c r="AB33" s="11">
        <f>$D35/Graph!G$50</f>
        <v>1821.4923999999999</v>
      </c>
      <c r="AC33" s="5">
        <f>INDEX(Graph!$D$26:$D$40,MATCH(AB33,Graph!$D$26:$D$40,1))</f>
        <v>1500</v>
      </c>
      <c r="AD33" s="7">
        <f>INDEX(Graph!$E$26:$E$40,MATCH(AB33,Graph!$D$26:$D$40,1))</f>
        <v>80</v>
      </c>
      <c r="AE33" s="5">
        <f>INDEX(Graph!$D$26:$D$40,MATCH(AB33,Graph!$D$26:$D$40,1)+1)</f>
        <v>2000</v>
      </c>
      <c r="AF33" s="7">
        <f>INDEX(Graph!$E$26:$E$40,MATCH(AB33,Graph!$D$26:$D$40,1)+1)</f>
        <v>115</v>
      </c>
      <c r="AG33" s="4">
        <f t="shared" si="25"/>
        <v>102.50446799999999</v>
      </c>
      <c r="AH33" s="7"/>
      <c r="AI33" s="11">
        <f>$D35/Graph!H$50</f>
        <v>1117.48</v>
      </c>
      <c r="AJ33" s="5">
        <f>INDEX(Graph!$D$26:$D$40,MATCH(AI33,Graph!$D$26:$D$40,1))</f>
        <v>1000</v>
      </c>
      <c r="AK33" s="7">
        <f>INDEX(Graph!$E$26:$E$40,MATCH(AI33,Graph!$D$26:$D$40,1))</f>
        <v>50</v>
      </c>
      <c r="AL33" s="5">
        <f>INDEX(Graph!$D$26:$D$40,MATCH(AI33,Graph!$D$26:$D$40,1)+1)</f>
        <v>1500</v>
      </c>
      <c r="AM33" s="7">
        <f>INDEX(Graph!$E$26:$E$40,MATCH(AI33,Graph!$D$26:$D$40,1)+1)</f>
        <v>80</v>
      </c>
      <c r="AN33" s="4">
        <f t="shared" si="26"/>
        <v>57.0488</v>
      </c>
      <c r="AO33" s="7"/>
      <c r="AP33" s="11">
        <f>$D35/Graph!I$50</f>
        <v>782.23599999999976</v>
      </c>
      <c r="AQ33" s="5">
        <f>INDEX(Graph!$D$26:$D$40,MATCH(AP33,Graph!$D$26:$D$40,1))</f>
        <v>500</v>
      </c>
      <c r="AR33" s="7">
        <f>INDEX(Graph!$E$26:$E$40,MATCH(AP33,Graph!$D$26:$D$40,1))</f>
        <v>20</v>
      </c>
      <c r="AS33" s="5">
        <f>INDEX(Graph!$D$26:$D$40,MATCH(AP33,Graph!$D$26:$D$40,1)+1)</f>
        <v>1000</v>
      </c>
      <c r="AT33" s="7">
        <f>INDEX(Graph!$E$26:$E$40,MATCH(AP33,Graph!$D$26:$D$40,1)+1)</f>
        <v>50</v>
      </c>
      <c r="AU33" s="4">
        <f t="shared" si="27"/>
        <v>36.934159999999984</v>
      </c>
    </row>
    <row r="34" spans="4:47" ht="15.75" x14ac:dyDescent="0.3">
      <c r="D34" s="7">
        <v>27</v>
      </c>
      <c r="E34" s="8">
        <f>(D34/Graph!$C$3)*(D34/Graph!$C$3)*(D34/Graph!$C$3)*Graph!$C$4</f>
        <v>0.86902639963586725</v>
      </c>
      <c r="F34" s="4">
        <f t="shared" si="14"/>
        <v>195.81549399999997</v>
      </c>
      <c r="G34" s="4">
        <f t="shared" si="15"/>
        <v>194.94646760036412</v>
      </c>
      <c r="H34" s="13">
        <f t="shared" si="16"/>
        <v>1.7672361032464134</v>
      </c>
      <c r="I34" s="4"/>
      <c r="J34" s="12">
        <f t="shared" si="17"/>
        <v>145430.06482987164</v>
      </c>
      <c r="K34" s="9">
        <f t="shared" si="5"/>
        <v>12048.807036065349</v>
      </c>
      <c r="L34" s="9">
        <f t="shared" si="18"/>
        <v>12.070079999999999</v>
      </c>
      <c r="M34" s="9">
        <f t="shared" si="19"/>
        <v>0.44703999999999944</v>
      </c>
      <c r="N34" s="13">
        <f t="shared" si="7"/>
        <v>5.72208491294042E-2</v>
      </c>
      <c r="O34" s="4"/>
      <c r="P34" s="12">
        <f t="shared" si="20"/>
        <v>195.81549399999997</v>
      </c>
      <c r="Q34" s="4">
        <f t="shared" si="21"/>
        <v>107.058199</v>
      </c>
      <c r="R34" s="4">
        <f t="shared" si="22"/>
        <v>59.44339999999999</v>
      </c>
      <c r="S34" s="4">
        <f t="shared" si="23"/>
        <v>38.610379999999985</v>
      </c>
      <c r="T34" s="4"/>
      <c r="U34" s="11">
        <f>$D34/Graph!F$50</f>
        <v>3297.3641999999995</v>
      </c>
      <c r="V34" s="5">
        <f>INDEX(Graph!$D$26:$D$40,MATCH(U34,Graph!$D$26:$D$40,1))</f>
        <v>3000</v>
      </c>
      <c r="W34" s="7">
        <f>INDEX(Graph!$E$26:$E$40,MATCH(U34,Graph!$D$26:$D$40,1))</f>
        <v>175</v>
      </c>
      <c r="X34" s="5">
        <f>INDEX(Graph!$D$26:$D$40,MATCH(U34,Graph!$D$26:$D$40,1)+1)</f>
        <v>3500</v>
      </c>
      <c r="Y34" s="7">
        <f>INDEX(Graph!$E$26:$E$40,MATCH(U34,Graph!$D$26:$D$40,1)+1)</f>
        <v>210</v>
      </c>
      <c r="Z34" s="4">
        <f t="shared" si="24"/>
        <v>195.81549399999997</v>
      </c>
      <c r="AA34" s="7"/>
      <c r="AB34" s="11">
        <f>$D36/Graph!G$50</f>
        <v>1886.5456999999999</v>
      </c>
      <c r="AC34" s="5">
        <f>INDEX(Graph!$D$26:$D$40,MATCH(AB34,Graph!$D$26:$D$40,1))</f>
        <v>1500</v>
      </c>
      <c r="AD34" s="7">
        <f>INDEX(Graph!$E$26:$E$40,MATCH(AB34,Graph!$D$26:$D$40,1))</f>
        <v>80</v>
      </c>
      <c r="AE34" s="5">
        <f>INDEX(Graph!$D$26:$D$40,MATCH(AB34,Graph!$D$26:$D$40,1)+1)</f>
        <v>2000</v>
      </c>
      <c r="AF34" s="7">
        <f>INDEX(Graph!$E$26:$E$40,MATCH(AB34,Graph!$D$26:$D$40,1)+1)</f>
        <v>115</v>
      </c>
      <c r="AG34" s="4">
        <f t="shared" si="25"/>
        <v>107.058199</v>
      </c>
      <c r="AH34" s="7"/>
      <c r="AI34" s="11">
        <f>$D36/Graph!H$50</f>
        <v>1157.3899999999999</v>
      </c>
      <c r="AJ34" s="5">
        <f>INDEX(Graph!$D$26:$D$40,MATCH(AI34,Graph!$D$26:$D$40,1))</f>
        <v>1000</v>
      </c>
      <c r="AK34" s="7">
        <f>INDEX(Graph!$E$26:$E$40,MATCH(AI34,Graph!$D$26:$D$40,1))</f>
        <v>50</v>
      </c>
      <c r="AL34" s="5">
        <f>INDEX(Graph!$D$26:$D$40,MATCH(AI34,Graph!$D$26:$D$40,1)+1)</f>
        <v>1500</v>
      </c>
      <c r="AM34" s="7">
        <f>INDEX(Graph!$E$26:$E$40,MATCH(AI34,Graph!$D$26:$D$40,1)+1)</f>
        <v>80</v>
      </c>
      <c r="AN34" s="4">
        <f t="shared" si="26"/>
        <v>59.44339999999999</v>
      </c>
      <c r="AO34" s="7"/>
      <c r="AP34" s="11">
        <f>$D36/Graph!I$50</f>
        <v>810.17299999999977</v>
      </c>
      <c r="AQ34" s="5">
        <f>INDEX(Graph!$D$26:$D$40,MATCH(AP34,Graph!$D$26:$D$40,1))</f>
        <v>500</v>
      </c>
      <c r="AR34" s="7">
        <f>INDEX(Graph!$E$26:$E$40,MATCH(AP34,Graph!$D$26:$D$40,1))</f>
        <v>20</v>
      </c>
      <c r="AS34" s="5">
        <f>INDEX(Graph!$D$26:$D$40,MATCH(AP34,Graph!$D$26:$D$40,1)+1)</f>
        <v>1000</v>
      </c>
      <c r="AT34" s="7">
        <f>INDEX(Graph!$E$26:$E$40,MATCH(AP34,Graph!$D$26:$D$40,1)+1)</f>
        <v>50</v>
      </c>
      <c r="AU34" s="4">
        <f t="shared" si="27"/>
        <v>38.610379999999985</v>
      </c>
    </row>
    <row r="35" spans="4:47" ht="15.75" x14ac:dyDescent="0.3">
      <c r="D35" s="7">
        <v>28</v>
      </c>
      <c r="E35" s="8">
        <f>(D35/Graph!$C$3)*(D35/Graph!$C$3)*(D35/Graph!$C$3)*Graph!$C$4</f>
        <v>0.96920527992717354</v>
      </c>
      <c r="F35" s="4">
        <f t="shared" si="14"/>
        <v>204.36421599999997</v>
      </c>
      <c r="G35" s="4">
        <f t="shared" si="15"/>
        <v>203.3950107200728</v>
      </c>
      <c r="H35" s="13">
        <f t="shared" si="16"/>
        <v>1.8241113953558712</v>
      </c>
      <c r="I35" s="4"/>
      <c r="J35" s="12">
        <f t="shared" si="17"/>
        <v>151732.67799717432</v>
      </c>
      <c r="K35" s="9">
        <f t="shared" si="5"/>
        <v>12122.01193223156</v>
      </c>
      <c r="L35" s="9">
        <f t="shared" si="18"/>
        <v>12.51712</v>
      </c>
      <c r="M35" s="9">
        <f t="shared" si="19"/>
        <v>0.44704000000000121</v>
      </c>
      <c r="N35" s="13">
        <f t="shared" si="7"/>
        <v>5.6875292109457715E-2</v>
      </c>
      <c r="O35" s="4"/>
      <c r="P35" s="12">
        <f t="shared" si="20"/>
        <v>204.36421599999997</v>
      </c>
      <c r="Q35" s="4">
        <f t="shared" si="21"/>
        <v>111.61192999999997</v>
      </c>
      <c r="R35" s="4">
        <f t="shared" si="22"/>
        <v>61.837999999999994</v>
      </c>
      <c r="S35" s="4">
        <f t="shared" si="23"/>
        <v>40.286599999999993</v>
      </c>
      <c r="T35" s="4"/>
      <c r="U35" s="11">
        <f>$D35/Graph!F$50</f>
        <v>3419.4887999999996</v>
      </c>
      <c r="V35" s="5">
        <f>INDEX(Graph!$D$26:$D$40,MATCH(U35,Graph!$D$26:$D$40,1))</f>
        <v>3000</v>
      </c>
      <c r="W35" s="7">
        <f>INDEX(Graph!$E$26:$E$40,MATCH(U35,Graph!$D$26:$D$40,1))</f>
        <v>175</v>
      </c>
      <c r="X35" s="5">
        <f>INDEX(Graph!$D$26:$D$40,MATCH(U35,Graph!$D$26:$D$40,1)+1)</f>
        <v>3500</v>
      </c>
      <c r="Y35" s="7">
        <f>INDEX(Graph!$E$26:$E$40,MATCH(U35,Graph!$D$26:$D$40,1)+1)</f>
        <v>210</v>
      </c>
      <c r="Z35" s="4">
        <f t="shared" si="24"/>
        <v>204.36421599999997</v>
      </c>
      <c r="AA35" s="7"/>
      <c r="AB35" s="11">
        <f>$D37/Graph!G$50</f>
        <v>1951.5989999999997</v>
      </c>
      <c r="AC35" s="5">
        <f>INDEX(Graph!$D$26:$D$40,MATCH(AB35,Graph!$D$26:$D$40,1))</f>
        <v>1500</v>
      </c>
      <c r="AD35" s="7">
        <f>INDEX(Graph!$E$26:$E$40,MATCH(AB35,Graph!$D$26:$D$40,1))</f>
        <v>80</v>
      </c>
      <c r="AE35" s="5">
        <f>INDEX(Graph!$D$26:$D$40,MATCH(AB35,Graph!$D$26:$D$40,1)+1)</f>
        <v>2000</v>
      </c>
      <c r="AF35" s="7">
        <f>INDEX(Graph!$E$26:$E$40,MATCH(AB35,Graph!$D$26:$D$40,1)+1)</f>
        <v>115</v>
      </c>
      <c r="AG35" s="4">
        <f t="shared" si="25"/>
        <v>111.61192999999997</v>
      </c>
      <c r="AH35" s="7"/>
      <c r="AI35" s="11">
        <f>$D37/Graph!H$50</f>
        <v>1197.3</v>
      </c>
      <c r="AJ35" s="5">
        <f>INDEX(Graph!$D$26:$D$40,MATCH(AI35,Graph!$D$26:$D$40,1))</f>
        <v>1000</v>
      </c>
      <c r="AK35" s="7">
        <f>INDEX(Graph!$E$26:$E$40,MATCH(AI35,Graph!$D$26:$D$40,1))</f>
        <v>50</v>
      </c>
      <c r="AL35" s="5">
        <f>INDEX(Graph!$D$26:$D$40,MATCH(AI35,Graph!$D$26:$D$40,1)+1)</f>
        <v>1500</v>
      </c>
      <c r="AM35" s="7">
        <f>INDEX(Graph!$E$26:$E$40,MATCH(AI35,Graph!$D$26:$D$40,1)+1)</f>
        <v>80</v>
      </c>
      <c r="AN35" s="4">
        <f t="shared" si="26"/>
        <v>61.837999999999994</v>
      </c>
      <c r="AO35" s="7"/>
      <c r="AP35" s="11">
        <f>$D37/Graph!I$50</f>
        <v>838.10999999999979</v>
      </c>
      <c r="AQ35" s="5">
        <f>INDEX(Graph!$D$26:$D$40,MATCH(AP35,Graph!$D$26:$D$40,1))</f>
        <v>500</v>
      </c>
      <c r="AR35" s="7">
        <f>INDEX(Graph!$E$26:$E$40,MATCH(AP35,Graph!$D$26:$D$40,1))</f>
        <v>20</v>
      </c>
      <c r="AS35" s="5">
        <f>INDEX(Graph!$D$26:$D$40,MATCH(AP35,Graph!$D$26:$D$40,1)+1)</f>
        <v>1000</v>
      </c>
      <c r="AT35" s="7">
        <f>INDEX(Graph!$E$26:$E$40,MATCH(AP35,Graph!$D$26:$D$40,1)+1)</f>
        <v>50</v>
      </c>
      <c r="AU35" s="4">
        <f t="shared" si="27"/>
        <v>40.286599999999993</v>
      </c>
    </row>
    <row r="36" spans="4:47" ht="15.75" x14ac:dyDescent="0.3">
      <c r="D36" s="7">
        <v>29</v>
      </c>
      <c r="E36" s="8">
        <f>(D36/Graph!$C$3)*(D36/Graph!$C$3)*(D36/Graph!$C$3)*Graph!$C$4</f>
        <v>1.0768015475648613</v>
      </c>
      <c r="F36" s="4">
        <f t="shared" si="14"/>
        <v>212.49680399999997</v>
      </c>
      <c r="G36" s="4">
        <f t="shared" si="15"/>
        <v>211.42000245243511</v>
      </c>
      <c r="H36" s="13">
        <f t="shared" si="16"/>
        <v>1.88078199769609</v>
      </c>
      <c r="I36" s="4"/>
      <c r="J36" s="12">
        <f t="shared" si="17"/>
        <v>157719.32182951659</v>
      </c>
      <c r="K36" s="9">
        <f t="shared" si="5"/>
        <v>12165.79568822944</v>
      </c>
      <c r="L36" s="9">
        <f t="shared" si="18"/>
        <v>12.96416</v>
      </c>
      <c r="M36" s="9">
        <f t="shared" si="19"/>
        <v>0.44703999999999944</v>
      </c>
      <c r="N36" s="13">
        <f t="shared" si="7"/>
        <v>5.6670602340218805E-2</v>
      </c>
      <c r="O36" s="4"/>
      <c r="P36" s="12">
        <f t="shared" si="20"/>
        <v>212.49680399999997</v>
      </c>
      <c r="Q36" s="4">
        <f t="shared" si="21"/>
        <v>115.96583339999998</v>
      </c>
      <c r="R36" s="4">
        <f t="shared" si="22"/>
        <v>64.232599999999991</v>
      </c>
      <c r="S36" s="4">
        <f t="shared" si="23"/>
        <v>41.962819999999979</v>
      </c>
      <c r="T36" s="4"/>
      <c r="U36" s="11">
        <f>$D36/Graph!F$50</f>
        <v>3541.6133999999993</v>
      </c>
      <c r="V36" s="5">
        <f>INDEX(Graph!$D$26:$D$40,MATCH(U36,Graph!$D$26:$D$40,1))</f>
        <v>3500</v>
      </c>
      <c r="W36" s="7">
        <f>INDEX(Graph!$E$26:$E$40,MATCH(U36,Graph!$D$26:$D$40,1))</f>
        <v>210</v>
      </c>
      <c r="X36" s="5">
        <f>INDEX(Graph!$D$26:$D$40,MATCH(U36,Graph!$D$26:$D$40,1)+1)</f>
        <v>4000</v>
      </c>
      <c r="Y36" s="7">
        <f>INDEX(Graph!$E$26:$E$40,MATCH(U36,Graph!$D$26:$D$40,1)+1)</f>
        <v>240</v>
      </c>
      <c r="Z36" s="4">
        <f t="shared" si="24"/>
        <v>212.49680399999997</v>
      </c>
      <c r="AA36" s="7"/>
      <c r="AB36" s="11">
        <f>$D38/Graph!G$50</f>
        <v>2016.6522999999997</v>
      </c>
      <c r="AC36" s="5">
        <f>INDEX(Graph!$D$26:$D$40,MATCH(AB36,Graph!$D$26:$D$40,1))</f>
        <v>2000</v>
      </c>
      <c r="AD36" s="7">
        <f>INDEX(Graph!$E$26:$E$40,MATCH(AB36,Graph!$D$26:$D$40,1))</f>
        <v>115</v>
      </c>
      <c r="AE36" s="5">
        <f>INDEX(Graph!$D$26:$D$40,MATCH(AB36,Graph!$D$26:$D$40,1)+1)</f>
        <v>2500</v>
      </c>
      <c r="AF36" s="7">
        <f>INDEX(Graph!$E$26:$E$40,MATCH(AB36,Graph!$D$26:$D$40,1)+1)</f>
        <v>144</v>
      </c>
      <c r="AG36" s="4">
        <f t="shared" si="25"/>
        <v>115.96583339999998</v>
      </c>
      <c r="AH36" s="7"/>
      <c r="AI36" s="11">
        <f>$D38/Graph!H$50</f>
        <v>1237.2099999999998</v>
      </c>
      <c r="AJ36" s="5">
        <f>INDEX(Graph!$D$26:$D$40,MATCH(AI36,Graph!$D$26:$D$40,1))</f>
        <v>1000</v>
      </c>
      <c r="AK36" s="7">
        <f>INDEX(Graph!$E$26:$E$40,MATCH(AI36,Graph!$D$26:$D$40,1))</f>
        <v>50</v>
      </c>
      <c r="AL36" s="5">
        <f>INDEX(Graph!$D$26:$D$40,MATCH(AI36,Graph!$D$26:$D$40,1)+1)</f>
        <v>1500</v>
      </c>
      <c r="AM36" s="7">
        <f>INDEX(Graph!$E$26:$E$40,MATCH(AI36,Graph!$D$26:$D$40,1)+1)</f>
        <v>80</v>
      </c>
      <c r="AN36" s="4">
        <f t="shared" si="26"/>
        <v>64.232599999999991</v>
      </c>
      <c r="AO36" s="7"/>
      <c r="AP36" s="11">
        <f>$D38/Graph!I$50</f>
        <v>866.04699999999968</v>
      </c>
      <c r="AQ36" s="5">
        <f>INDEX(Graph!$D$26:$D$40,MATCH(AP36,Graph!$D$26:$D$40,1))</f>
        <v>500</v>
      </c>
      <c r="AR36" s="7">
        <f>INDEX(Graph!$E$26:$E$40,MATCH(AP36,Graph!$D$26:$D$40,1))</f>
        <v>20</v>
      </c>
      <c r="AS36" s="5">
        <f>INDEX(Graph!$D$26:$D$40,MATCH(AP36,Graph!$D$26:$D$40,1)+1)</f>
        <v>1000</v>
      </c>
      <c r="AT36" s="7">
        <f>INDEX(Graph!$E$26:$E$40,MATCH(AP36,Graph!$D$26:$D$40,1)+1)</f>
        <v>50</v>
      </c>
      <c r="AU36" s="4">
        <f t="shared" si="27"/>
        <v>41.962819999999979</v>
      </c>
    </row>
    <row r="37" spans="4:47" ht="15.75" x14ac:dyDescent="0.3">
      <c r="D37" s="7">
        <v>30</v>
      </c>
      <c r="E37" s="8">
        <f>(D37/Graph!$C$3)*(D37/Graph!$C$3)*(D37/Graph!$C$3)*Graph!$C$4</f>
        <v>1.192080109239873</v>
      </c>
      <c r="F37" s="4">
        <f t="shared" si="14"/>
        <v>219.82427999999996</v>
      </c>
      <c r="G37" s="4">
        <f t="shared" si="15"/>
        <v>218.63219989076009</v>
      </c>
      <c r="H37" s="13">
        <f t="shared" si="16"/>
        <v>1.9374728562676207</v>
      </c>
      <c r="I37" s="4"/>
      <c r="J37" s="12">
        <f t="shared" si="17"/>
        <v>163099.62111850703</v>
      </c>
      <c r="K37" s="9">
        <f t="shared" si="5"/>
        <v>12161.448723343701</v>
      </c>
      <c r="L37" s="9">
        <f t="shared" si="18"/>
        <v>13.411199999999999</v>
      </c>
      <c r="M37" s="9">
        <f t="shared" si="19"/>
        <v>0.44703999999999944</v>
      </c>
      <c r="N37" s="13">
        <f t="shared" si="7"/>
        <v>5.6690858571530604E-2</v>
      </c>
      <c r="O37" s="4"/>
      <c r="P37" s="12">
        <f t="shared" si="20"/>
        <v>219.82427999999996</v>
      </c>
      <c r="Q37" s="4">
        <f t="shared" si="21"/>
        <v>119.73892479999999</v>
      </c>
      <c r="R37" s="4">
        <f t="shared" si="22"/>
        <v>66.627199999999988</v>
      </c>
      <c r="S37" s="4">
        <f t="shared" si="23"/>
        <v>43.63903999999998</v>
      </c>
      <c r="T37" s="4"/>
      <c r="U37" s="11">
        <f>$D37/Graph!F$50</f>
        <v>3663.7379999999994</v>
      </c>
      <c r="V37" s="5">
        <f>INDEX(Graph!$D$26:$D$40,MATCH(U37,Graph!$D$26:$D$40,1))</f>
        <v>3500</v>
      </c>
      <c r="W37" s="7">
        <f>INDEX(Graph!$E$26:$E$40,MATCH(U37,Graph!$D$26:$D$40,1))</f>
        <v>210</v>
      </c>
      <c r="X37" s="5">
        <f>INDEX(Graph!$D$26:$D$40,MATCH(U37,Graph!$D$26:$D$40,1)+1)</f>
        <v>4000</v>
      </c>
      <c r="Y37" s="7">
        <f>INDEX(Graph!$E$26:$E$40,MATCH(U37,Graph!$D$26:$D$40,1)+1)</f>
        <v>240</v>
      </c>
      <c r="Z37" s="4">
        <f t="shared" si="24"/>
        <v>219.82427999999996</v>
      </c>
      <c r="AA37" s="7"/>
      <c r="AB37" s="11">
        <f>$D39/Graph!G$50</f>
        <v>2081.7055999999998</v>
      </c>
      <c r="AC37" s="5">
        <f>INDEX(Graph!$D$26:$D$40,MATCH(AB37,Graph!$D$26:$D$40,1))</f>
        <v>2000</v>
      </c>
      <c r="AD37" s="7">
        <f>INDEX(Graph!$E$26:$E$40,MATCH(AB37,Graph!$D$26:$D$40,1))</f>
        <v>115</v>
      </c>
      <c r="AE37" s="5">
        <f>INDEX(Graph!$D$26:$D$40,MATCH(AB37,Graph!$D$26:$D$40,1)+1)</f>
        <v>2500</v>
      </c>
      <c r="AF37" s="7">
        <f>INDEX(Graph!$E$26:$E$40,MATCH(AB37,Graph!$D$26:$D$40,1)+1)</f>
        <v>144</v>
      </c>
      <c r="AG37" s="4">
        <f t="shared" si="25"/>
        <v>119.73892479999999</v>
      </c>
      <c r="AH37" s="7"/>
      <c r="AI37" s="11">
        <f>$D39/Graph!H$50</f>
        <v>1277.1199999999999</v>
      </c>
      <c r="AJ37" s="5">
        <f>INDEX(Graph!$D$26:$D$40,MATCH(AI37,Graph!$D$26:$D$40,1))</f>
        <v>1000</v>
      </c>
      <c r="AK37" s="7">
        <f>INDEX(Graph!$E$26:$E$40,MATCH(AI37,Graph!$D$26:$D$40,1))</f>
        <v>50</v>
      </c>
      <c r="AL37" s="5">
        <f>INDEX(Graph!$D$26:$D$40,MATCH(AI37,Graph!$D$26:$D$40,1)+1)</f>
        <v>1500</v>
      </c>
      <c r="AM37" s="7">
        <f>INDEX(Graph!$E$26:$E$40,MATCH(AI37,Graph!$D$26:$D$40,1)+1)</f>
        <v>80</v>
      </c>
      <c r="AN37" s="4">
        <f t="shared" si="26"/>
        <v>66.627199999999988</v>
      </c>
      <c r="AO37" s="7"/>
      <c r="AP37" s="11">
        <f>$D39/Graph!I$50</f>
        <v>893.9839999999997</v>
      </c>
      <c r="AQ37" s="5">
        <f>INDEX(Graph!$D$26:$D$40,MATCH(AP37,Graph!$D$26:$D$40,1))</f>
        <v>500</v>
      </c>
      <c r="AR37" s="7">
        <f>INDEX(Graph!$E$26:$E$40,MATCH(AP37,Graph!$D$26:$D$40,1))</f>
        <v>20</v>
      </c>
      <c r="AS37" s="5">
        <f>INDEX(Graph!$D$26:$D$40,MATCH(AP37,Graph!$D$26:$D$40,1)+1)</f>
        <v>1000</v>
      </c>
      <c r="AT37" s="7">
        <f>INDEX(Graph!$E$26:$E$40,MATCH(AP37,Graph!$D$26:$D$40,1)+1)</f>
        <v>50</v>
      </c>
      <c r="AU37" s="4">
        <f t="shared" si="27"/>
        <v>43.63903999999998</v>
      </c>
    </row>
    <row r="38" spans="4:47" ht="15.75" x14ac:dyDescent="0.3">
      <c r="D38" s="7">
        <v>31</v>
      </c>
      <c r="E38" s="8">
        <f>(D38/Graph!$C$3)*(D38/Graph!$C$3)*(D38/Graph!$C$3)*Graph!$C$4</f>
        <v>1.31530587164315</v>
      </c>
      <c r="F38" s="4">
        <f t="shared" si="14"/>
        <v>227.15175599999998</v>
      </c>
      <c r="G38" s="4">
        <f t="shared" si="15"/>
        <v>225.83645012835683</v>
      </c>
      <c r="H38" s="13">
        <f t="shared" si="16"/>
        <v>1.9941846729533241</v>
      </c>
      <c r="I38" s="4"/>
      <c r="J38" s="12">
        <f t="shared" si="17"/>
        <v>168473.99179575421</v>
      </c>
      <c r="K38" s="9">
        <f t="shared" si="5"/>
        <v>12156.95440371607</v>
      </c>
      <c r="L38" s="9">
        <f t="shared" si="18"/>
        <v>13.85824</v>
      </c>
      <c r="M38" s="9">
        <f t="shared" si="19"/>
        <v>0.44704000000000121</v>
      </c>
      <c r="N38" s="13">
        <f t="shared" si="7"/>
        <v>5.671181668570352E-2</v>
      </c>
      <c r="O38" s="4"/>
      <c r="P38" s="12">
        <f t="shared" si="20"/>
        <v>227.15175599999998</v>
      </c>
      <c r="Q38" s="4">
        <f t="shared" si="21"/>
        <v>123.51201619999999</v>
      </c>
      <c r="R38" s="4">
        <f t="shared" si="22"/>
        <v>69.021799999999999</v>
      </c>
      <c r="S38" s="4">
        <f t="shared" si="23"/>
        <v>45.315259999999981</v>
      </c>
      <c r="T38" s="4"/>
      <c r="U38" s="11">
        <f>$D38/Graph!F$50</f>
        <v>3785.8625999999995</v>
      </c>
      <c r="V38" s="5">
        <f>INDEX(Graph!$D$26:$D$40,MATCH(U38,Graph!$D$26:$D$40,1))</f>
        <v>3500</v>
      </c>
      <c r="W38" s="7">
        <f>INDEX(Graph!$E$26:$E$40,MATCH(U38,Graph!$D$26:$D$40,1))</f>
        <v>210</v>
      </c>
      <c r="X38" s="5">
        <f>INDEX(Graph!$D$26:$D$40,MATCH(U38,Graph!$D$26:$D$40,1)+1)</f>
        <v>4000</v>
      </c>
      <c r="Y38" s="7">
        <f>INDEX(Graph!$E$26:$E$40,MATCH(U38,Graph!$D$26:$D$40,1)+1)</f>
        <v>240</v>
      </c>
      <c r="Z38" s="4">
        <f t="shared" si="24"/>
        <v>227.15175599999998</v>
      </c>
      <c r="AA38" s="7"/>
      <c r="AB38" s="11">
        <f>$D40/Graph!G$50</f>
        <v>2146.7588999999998</v>
      </c>
      <c r="AC38" s="5">
        <f>INDEX(Graph!$D$26:$D$40,MATCH(AB38,Graph!$D$26:$D$40,1))</f>
        <v>2000</v>
      </c>
      <c r="AD38" s="7">
        <f>INDEX(Graph!$E$26:$E$40,MATCH(AB38,Graph!$D$26:$D$40,1))</f>
        <v>115</v>
      </c>
      <c r="AE38" s="5">
        <f>INDEX(Graph!$D$26:$D$40,MATCH(AB38,Graph!$D$26:$D$40,1)+1)</f>
        <v>2500</v>
      </c>
      <c r="AF38" s="7">
        <f>INDEX(Graph!$E$26:$E$40,MATCH(AB38,Graph!$D$26:$D$40,1)+1)</f>
        <v>144</v>
      </c>
      <c r="AG38" s="4">
        <f t="shared" si="25"/>
        <v>123.51201619999999</v>
      </c>
      <c r="AH38" s="7"/>
      <c r="AI38" s="11">
        <f>$D40/Graph!H$50</f>
        <v>1317.03</v>
      </c>
      <c r="AJ38" s="5">
        <f>INDEX(Graph!$D$26:$D$40,MATCH(AI38,Graph!$D$26:$D$40,1))</f>
        <v>1000</v>
      </c>
      <c r="AK38" s="7">
        <f>INDEX(Graph!$E$26:$E$40,MATCH(AI38,Graph!$D$26:$D$40,1))</f>
        <v>50</v>
      </c>
      <c r="AL38" s="5">
        <f>INDEX(Graph!$D$26:$D$40,MATCH(AI38,Graph!$D$26:$D$40,1)+1)</f>
        <v>1500</v>
      </c>
      <c r="AM38" s="7">
        <f>INDEX(Graph!$E$26:$E$40,MATCH(AI38,Graph!$D$26:$D$40,1)+1)</f>
        <v>80</v>
      </c>
      <c r="AN38" s="4">
        <f t="shared" si="26"/>
        <v>69.021799999999999</v>
      </c>
      <c r="AO38" s="7"/>
      <c r="AP38" s="11">
        <f>$D40/Graph!I$50</f>
        <v>921.92099999999971</v>
      </c>
      <c r="AQ38" s="5">
        <f>INDEX(Graph!$D$26:$D$40,MATCH(AP38,Graph!$D$26:$D$40,1))</f>
        <v>500</v>
      </c>
      <c r="AR38" s="7">
        <f>INDEX(Graph!$E$26:$E$40,MATCH(AP38,Graph!$D$26:$D$40,1))</f>
        <v>20</v>
      </c>
      <c r="AS38" s="5">
        <f>INDEX(Graph!$D$26:$D$40,MATCH(AP38,Graph!$D$26:$D$40,1)+1)</f>
        <v>1000</v>
      </c>
      <c r="AT38" s="7">
        <f>INDEX(Graph!$E$26:$E$40,MATCH(AP38,Graph!$D$26:$D$40,1)+1)</f>
        <v>50</v>
      </c>
      <c r="AU38" s="4">
        <f t="shared" si="27"/>
        <v>45.315259999999981</v>
      </c>
    </row>
    <row r="39" spans="4:47" ht="15.75" x14ac:dyDescent="0.3">
      <c r="D39" s="7">
        <v>32</v>
      </c>
      <c r="E39" s="8">
        <f>(D39/Graph!$C$3)*(D39/Graph!$C$3)*(D39/Graph!$C$3)*Graph!$C$4</f>
        <v>1.4467437414656352</v>
      </c>
      <c r="F39" s="4">
        <f t="shared" si="14"/>
        <v>234.47923199999997</v>
      </c>
      <c r="G39" s="4">
        <f t="shared" si="15"/>
        <v>233.03248825853433</v>
      </c>
      <c r="H39" s="13">
        <f t="shared" si="16"/>
        <v>2.0509181511771906</v>
      </c>
      <c r="I39" s="4"/>
      <c r="J39" s="12">
        <f t="shared" si="17"/>
        <v>173842.23624086662</v>
      </c>
      <c r="K39" s="9">
        <f t="shared" si="5"/>
        <v>12152.312729346551</v>
      </c>
      <c r="L39" s="9">
        <f t="shared" si="18"/>
        <v>14.30528</v>
      </c>
      <c r="M39" s="9">
        <f t="shared" si="19"/>
        <v>0.44703999999999944</v>
      </c>
      <c r="N39" s="13">
        <f t="shared" si="7"/>
        <v>5.6733478223866575E-2</v>
      </c>
      <c r="O39" s="4"/>
      <c r="P39" s="12">
        <f t="shared" si="20"/>
        <v>234.47923199999997</v>
      </c>
      <c r="Q39" s="4">
        <f t="shared" si="21"/>
        <v>127.28510759999999</v>
      </c>
      <c r="R39" s="4">
        <f t="shared" si="22"/>
        <v>71.416399999999982</v>
      </c>
      <c r="S39" s="4">
        <f t="shared" si="23"/>
        <v>46.991479999999981</v>
      </c>
      <c r="T39" s="4"/>
      <c r="U39" s="11">
        <f>$D39/Graph!F$50</f>
        <v>3907.9871999999996</v>
      </c>
      <c r="V39" s="5">
        <f>INDEX(Graph!$D$26:$D$40,MATCH(U39,Graph!$D$26:$D$40,1))</f>
        <v>3500</v>
      </c>
      <c r="W39" s="7">
        <f>INDEX(Graph!$E$26:$E$40,MATCH(U39,Graph!$D$26:$D$40,1))</f>
        <v>210</v>
      </c>
      <c r="X39" s="5">
        <f>INDEX(Graph!$D$26:$D$40,MATCH(U39,Graph!$D$26:$D$40,1)+1)</f>
        <v>4000</v>
      </c>
      <c r="Y39" s="7">
        <f>INDEX(Graph!$E$26:$E$40,MATCH(U39,Graph!$D$26:$D$40,1)+1)</f>
        <v>240</v>
      </c>
      <c r="Z39" s="4">
        <f t="shared" si="24"/>
        <v>234.47923199999997</v>
      </c>
      <c r="AA39" s="7"/>
      <c r="AB39" s="11">
        <f>$D41/Graph!G$50</f>
        <v>2211.8121999999998</v>
      </c>
      <c r="AC39" s="5">
        <f>INDEX(Graph!$D$26:$D$40,MATCH(AB39,Graph!$D$26:$D$40,1))</f>
        <v>2000</v>
      </c>
      <c r="AD39" s="7">
        <f>INDEX(Graph!$E$26:$E$40,MATCH(AB39,Graph!$D$26:$D$40,1))</f>
        <v>115</v>
      </c>
      <c r="AE39" s="5">
        <f>INDEX(Graph!$D$26:$D$40,MATCH(AB39,Graph!$D$26:$D$40,1)+1)</f>
        <v>2500</v>
      </c>
      <c r="AF39" s="7">
        <f>INDEX(Graph!$E$26:$E$40,MATCH(AB39,Graph!$D$26:$D$40,1)+1)</f>
        <v>144</v>
      </c>
      <c r="AG39" s="4">
        <f t="shared" si="25"/>
        <v>127.28510759999999</v>
      </c>
      <c r="AH39" s="7"/>
      <c r="AI39" s="11">
        <f>$D41/Graph!H$50</f>
        <v>1356.9399999999998</v>
      </c>
      <c r="AJ39" s="5">
        <f>INDEX(Graph!$D$26:$D$40,MATCH(AI39,Graph!$D$26:$D$40,1))</f>
        <v>1000</v>
      </c>
      <c r="AK39" s="7">
        <f>INDEX(Graph!$E$26:$E$40,MATCH(AI39,Graph!$D$26:$D$40,1))</f>
        <v>50</v>
      </c>
      <c r="AL39" s="5">
        <f>INDEX(Graph!$D$26:$D$40,MATCH(AI39,Graph!$D$26:$D$40,1)+1)</f>
        <v>1500</v>
      </c>
      <c r="AM39" s="7">
        <f>INDEX(Graph!$E$26:$E$40,MATCH(AI39,Graph!$D$26:$D$40,1)+1)</f>
        <v>80</v>
      </c>
      <c r="AN39" s="4">
        <f t="shared" si="26"/>
        <v>71.416399999999982</v>
      </c>
      <c r="AO39" s="7"/>
      <c r="AP39" s="11">
        <f>$D41/Graph!I$50</f>
        <v>949.85799999999972</v>
      </c>
      <c r="AQ39" s="5">
        <f>INDEX(Graph!$D$26:$D$40,MATCH(AP39,Graph!$D$26:$D$40,1))</f>
        <v>500</v>
      </c>
      <c r="AR39" s="7">
        <f>INDEX(Graph!$E$26:$E$40,MATCH(AP39,Graph!$D$26:$D$40,1))</f>
        <v>20</v>
      </c>
      <c r="AS39" s="5">
        <f>INDEX(Graph!$D$26:$D$40,MATCH(AP39,Graph!$D$26:$D$40,1)+1)</f>
        <v>1000</v>
      </c>
      <c r="AT39" s="7">
        <f>INDEX(Graph!$E$26:$E$40,MATCH(AP39,Graph!$D$26:$D$40,1)+1)</f>
        <v>50</v>
      </c>
      <c r="AU39" s="4">
        <f t="shared" si="27"/>
        <v>46.991479999999981</v>
      </c>
    </row>
    <row r="40" spans="4:47" ht="15.75" x14ac:dyDescent="0.3">
      <c r="D40" s="7">
        <v>33</v>
      </c>
      <c r="E40" s="8">
        <f>(D40/Graph!$C$3)*(D40/Graph!$C$3)*(D40/Graph!$C$3)*Graph!$C$4</f>
        <v>1.5866586253982702</v>
      </c>
      <c r="F40" s="4">
        <f t="shared" si="14"/>
        <v>241.50558999999996</v>
      </c>
      <c r="G40" s="4">
        <f t="shared" si="15"/>
        <v>239.9189313746017</v>
      </c>
      <c r="H40" s="13">
        <f t="shared" si="16"/>
        <v>2.1077452292130672</v>
      </c>
      <c r="I40" s="4"/>
      <c r="J40" s="12">
        <f t="shared" si="17"/>
        <v>178979.52280545287</v>
      </c>
      <c r="K40" s="9">
        <f t="shared" si="5"/>
        <v>12132.296669639276</v>
      </c>
      <c r="L40" s="9">
        <f t="shared" si="18"/>
        <v>14.752319999999999</v>
      </c>
      <c r="M40" s="9">
        <f t="shared" si="19"/>
        <v>0.44703999999999944</v>
      </c>
      <c r="N40" s="13">
        <f t="shared" si="7"/>
        <v>5.6827078035876784E-2</v>
      </c>
      <c r="O40" s="4"/>
      <c r="P40" s="12">
        <f t="shared" si="20"/>
        <v>241.50558999999996</v>
      </c>
      <c r="Q40" s="4">
        <f t="shared" si="21"/>
        <v>131.058199</v>
      </c>
      <c r="R40" s="4">
        <f t="shared" si="22"/>
        <v>73.810999999999993</v>
      </c>
      <c r="S40" s="4">
        <f t="shared" si="23"/>
        <v>48.667699999999982</v>
      </c>
      <c r="T40" s="4"/>
      <c r="U40" s="11">
        <f>$D40/Graph!F$50</f>
        <v>4030.1117999999992</v>
      </c>
      <c r="V40" s="5">
        <f>INDEX(Graph!$D$26:$D$40,MATCH(U40,Graph!$D$26:$D$40,1))</f>
        <v>4000</v>
      </c>
      <c r="W40" s="7">
        <f>INDEX(Graph!$E$26:$E$40,MATCH(U40,Graph!$D$26:$D$40,1))</f>
        <v>240</v>
      </c>
      <c r="X40" s="5">
        <f>INDEX(Graph!$D$26:$D$40,MATCH(U40,Graph!$D$26:$D$40,1)+1)</f>
        <v>4500</v>
      </c>
      <c r="Y40" s="7">
        <f>INDEX(Graph!$E$26:$E$40,MATCH(U40,Graph!$D$26:$D$40,1)+1)</f>
        <v>265</v>
      </c>
      <c r="Z40" s="4">
        <f t="shared" si="24"/>
        <v>241.50558999999996</v>
      </c>
      <c r="AA40" s="7"/>
      <c r="AB40" s="11">
        <f>$D42/Graph!G$50</f>
        <v>2276.8654999999999</v>
      </c>
      <c r="AC40" s="5">
        <f>INDEX(Graph!$D$26:$D$40,MATCH(AB40,Graph!$D$26:$D$40,1))</f>
        <v>2000</v>
      </c>
      <c r="AD40" s="7">
        <f>INDEX(Graph!$E$26:$E$40,MATCH(AB40,Graph!$D$26:$D$40,1))</f>
        <v>115</v>
      </c>
      <c r="AE40" s="5">
        <f>INDEX(Graph!$D$26:$D$40,MATCH(AB40,Graph!$D$26:$D$40,1)+1)</f>
        <v>2500</v>
      </c>
      <c r="AF40" s="7">
        <f>INDEX(Graph!$E$26:$E$40,MATCH(AB40,Graph!$D$26:$D$40,1)+1)</f>
        <v>144</v>
      </c>
      <c r="AG40" s="4">
        <f t="shared" si="25"/>
        <v>131.058199</v>
      </c>
      <c r="AH40" s="7"/>
      <c r="AI40" s="11">
        <f>$D42/Graph!H$50</f>
        <v>1396.85</v>
      </c>
      <c r="AJ40" s="5">
        <f>INDEX(Graph!$D$26:$D$40,MATCH(AI40,Graph!$D$26:$D$40,1))</f>
        <v>1000</v>
      </c>
      <c r="AK40" s="7">
        <f>INDEX(Graph!$E$26:$E$40,MATCH(AI40,Graph!$D$26:$D$40,1))</f>
        <v>50</v>
      </c>
      <c r="AL40" s="5">
        <f>INDEX(Graph!$D$26:$D$40,MATCH(AI40,Graph!$D$26:$D$40,1)+1)</f>
        <v>1500</v>
      </c>
      <c r="AM40" s="7">
        <f>INDEX(Graph!$E$26:$E$40,MATCH(AI40,Graph!$D$26:$D$40,1)+1)</f>
        <v>80</v>
      </c>
      <c r="AN40" s="4">
        <f t="shared" si="26"/>
        <v>73.810999999999993</v>
      </c>
      <c r="AO40" s="7"/>
      <c r="AP40" s="11">
        <f>$D42/Graph!I$50</f>
        <v>977.79499999999973</v>
      </c>
      <c r="AQ40" s="5">
        <f>INDEX(Graph!$D$26:$D$40,MATCH(AP40,Graph!$D$26:$D$40,1))</f>
        <v>500</v>
      </c>
      <c r="AR40" s="7">
        <f>INDEX(Graph!$E$26:$E$40,MATCH(AP40,Graph!$D$26:$D$40,1))</f>
        <v>20</v>
      </c>
      <c r="AS40" s="5">
        <f>INDEX(Graph!$D$26:$D$40,MATCH(AP40,Graph!$D$26:$D$40,1)+1)</f>
        <v>1000</v>
      </c>
      <c r="AT40" s="7">
        <f>INDEX(Graph!$E$26:$E$40,MATCH(AP40,Graph!$D$26:$D$40,1)+1)</f>
        <v>50</v>
      </c>
      <c r="AU40" s="4">
        <f t="shared" si="27"/>
        <v>48.667699999999982</v>
      </c>
    </row>
    <row r="41" spans="4:47" ht="15.75" x14ac:dyDescent="0.3">
      <c r="D41" s="7">
        <v>34</v>
      </c>
      <c r="E41" s="8">
        <f>(D41/Graph!$C$3)*(D41/Graph!$C$3)*(D41/Graph!$C$3)*Graph!$C$4</f>
        <v>1.7353154301319984</v>
      </c>
      <c r="F41" s="4">
        <f t="shared" si="14"/>
        <v>247.61181999999999</v>
      </c>
      <c r="G41" s="4">
        <f t="shared" si="15"/>
        <v>245.87650456986799</v>
      </c>
      <c r="H41" s="13">
        <f t="shared" si="16"/>
        <v>2.1648756984196389</v>
      </c>
      <c r="I41" s="4"/>
      <c r="J41" s="12">
        <f t="shared" si="17"/>
        <v>183423.87240912151</v>
      </c>
      <c r="K41" s="9">
        <f t="shared" si="5"/>
        <v>12067.868147680001</v>
      </c>
      <c r="L41" s="9">
        <f t="shared" si="18"/>
        <v>15.19936</v>
      </c>
      <c r="M41" s="9">
        <f t="shared" si="19"/>
        <v>0.44704000000000121</v>
      </c>
      <c r="N41" s="13">
        <f t="shared" si="7"/>
        <v>5.7130469206571874E-2</v>
      </c>
      <c r="O41" s="4"/>
      <c r="P41" s="12">
        <f t="shared" si="20"/>
        <v>247.61181999999999</v>
      </c>
      <c r="Q41" s="4">
        <f t="shared" si="21"/>
        <v>134.8312904</v>
      </c>
      <c r="R41" s="4">
        <f t="shared" si="22"/>
        <v>76.205600000000004</v>
      </c>
      <c r="S41" s="4">
        <f t="shared" si="23"/>
        <v>50.343919999999976</v>
      </c>
      <c r="T41" s="4"/>
      <c r="U41" s="11">
        <f>$D41/Graph!F$50</f>
        <v>4152.2363999999998</v>
      </c>
      <c r="V41" s="5">
        <f>INDEX(Graph!$D$26:$D$40,MATCH(U41,Graph!$D$26:$D$40,1))</f>
        <v>4000</v>
      </c>
      <c r="W41" s="7">
        <f>INDEX(Graph!$E$26:$E$40,MATCH(U41,Graph!$D$26:$D$40,1))</f>
        <v>240</v>
      </c>
      <c r="X41" s="5">
        <f>INDEX(Graph!$D$26:$D$40,MATCH(U41,Graph!$D$26:$D$40,1)+1)</f>
        <v>4500</v>
      </c>
      <c r="Y41" s="7">
        <f>INDEX(Graph!$E$26:$E$40,MATCH(U41,Graph!$D$26:$D$40,1)+1)</f>
        <v>265</v>
      </c>
      <c r="Z41" s="4">
        <f t="shared" si="24"/>
        <v>247.61181999999999</v>
      </c>
      <c r="AA41" s="7"/>
      <c r="AB41" s="11">
        <f>$D43/Graph!G$50</f>
        <v>2341.9187999999999</v>
      </c>
      <c r="AC41" s="5">
        <f>INDEX(Graph!$D$26:$D$40,MATCH(AB41,Graph!$D$26:$D$40,1))</f>
        <v>2000</v>
      </c>
      <c r="AD41" s="7">
        <f>INDEX(Graph!$E$26:$E$40,MATCH(AB41,Graph!$D$26:$D$40,1))</f>
        <v>115</v>
      </c>
      <c r="AE41" s="5">
        <f>INDEX(Graph!$D$26:$D$40,MATCH(AB41,Graph!$D$26:$D$40,1)+1)</f>
        <v>2500</v>
      </c>
      <c r="AF41" s="7">
        <f>INDEX(Graph!$E$26:$E$40,MATCH(AB41,Graph!$D$26:$D$40,1)+1)</f>
        <v>144</v>
      </c>
      <c r="AG41" s="4">
        <f t="shared" si="25"/>
        <v>134.8312904</v>
      </c>
      <c r="AH41" s="7"/>
      <c r="AI41" s="11">
        <f>$D43/Graph!H$50</f>
        <v>1436.76</v>
      </c>
      <c r="AJ41" s="5">
        <f>INDEX(Graph!$D$26:$D$40,MATCH(AI41,Graph!$D$26:$D$40,1))</f>
        <v>1000</v>
      </c>
      <c r="AK41" s="7">
        <f>INDEX(Graph!$E$26:$E$40,MATCH(AI41,Graph!$D$26:$D$40,1))</f>
        <v>50</v>
      </c>
      <c r="AL41" s="5">
        <f>INDEX(Graph!$D$26:$D$40,MATCH(AI41,Graph!$D$26:$D$40,1)+1)</f>
        <v>1500</v>
      </c>
      <c r="AM41" s="7">
        <f>INDEX(Graph!$E$26:$E$40,MATCH(AI41,Graph!$D$26:$D$40,1)+1)</f>
        <v>80</v>
      </c>
      <c r="AN41" s="4">
        <f t="shared" si="26"/>
        <v>76.205600000000004</v>
      </c>
      <c r="AO41" s="7"/>
      <c r="AP41" s="11">
        <f>$D43/Graph!I$50</f>
        <v>1005.7319999999996</v>
      </c>
      <c r="AQ41" s="5">
        <f>INDEX(Graph!$D$26:$D$40,MATCH(AP41,Graph!$D$26:$D$40,1))</f>
        <v>1000</v>
      </c>
      <c r="AR41" s="7">
        <f>INDEX(Graph!$E$26:$E$40,MATCH(AP41,Graph!$D$26:$D$40,1))</f>
        <v>50</v>
      </c>
      <c r="AS41" s="5">
        <f>INDEX(Graph!$D$26:$D$40,MATCH(AP41,Graph!$D$26:$D$40,1)+1)</f>
        <v>1500</v>
      </c>
      <c r="AT41" s="7">
        <f>INDEX(Graph!$E$26:$E$40,MATCH(AP41,Graph!$D$26:$D$40,1)+1)</f>
        <v>80</v>
      </c>
      <c r="AU41" s="4">
        <f t="shared" si="27"/>
        <v>50.343919999999976</v>
      </c>
    </row>
    <row r="42" spans="4:47" ht="15.75" x14ac:dyDescent="0.3">
      <c r="D42" s="7">
        <v>35</v>
      </c>
      <c r="E42" s="8">
        <f>(D42/Graph!$C$3)*(D42/Graph!$C$3)*(D42/Graph!$C$3)*Graph!$C$4</f>
        <v>1.8929790623577603</v>
      </c>
      <c r="F42" s="4">
        <f t="shared" si="14"/>
        <v>253.71804999999995</v>
      </c>
      <c r="G42" s="4">
        <f t="shared" si="15"/>
        <v>251.82507093764218</v>
      </c>
      <c r="H42" s="13">
        <f t="shared" si="16"/>
        <v>2.2222972579829783</v>
      </c>
      <c r="I42" s="4"/>
      <c r="J42" s="12">
        <f t="shared" si="17"/>
        <v>187861.50291948108</v>
      </c>
      <c r="K42" s="9">
        <f t="shared" si="5"/>
        <v>12006.691821727751</v>
      </c>
      <c r="L42" s="9">
        <f t="shared" si="18"/>
        <v>15.6464</v>
      </c>
      <c r="M42" s="9">
        <f t="shared" si="19"/>
        <v>0.44703999999999944</v>
      </c>
      <c r="N42" s="13">
        <f t="shared" si="7"/>
        <v>5.7421559563339324E-2</v>
      </c>
      <c r="O42" s="4"/>
      <c r="P42" s="12">
        <f t="shared" si="20"/>
        <v>253.71804999999995</v>
      </c>
      <c r="Q42" s="4">
        <f t="shared" si="21"/>
        <v>138.6043818</v>
      </c>
      <c r="R42" s="4">
        <f t="shared" si="22"/>
        <v>78.600199999999987</v>
      </c>
      <c r="S42" s="4">
        <f t="shared" si="23"/>
        <v>52.020139999999977</v>
      </c>
      <c r="T42" s="4"/>
      <c r="U42" s="11">
        <f>$D42/Graph!F$50</f>
        <v>4274.360999999999</v>
      </c>
      <c r="V42" s="5">
        <f>INDEX(Graph!$D$26:$D$40,MATCH(U42,Graph!$D$26:$D$40,1))</f>
        <v>4000</v>
      </c>
      <c r="W42" s="7">
        <f>INDEX(Graph!$E$26:$E$40,MATCH(U42,Graph!$D$26:$D$40,1))</f>
        <v>240</v>
      </c>
      <c r="X42" s="5">
        <f>INDEX(Graph!$D$26:$D$40,MATCH(U42,Graph!$D$26:$D$40,1)+1)</f>
        <v>4500</v>
      </c>
      <c r="Y42" s="7">
        <f>INDEX(Graph!$E$26:$E$40,MATCH(U42,Graph!$D$26:$D$40,1)+1)</f>
        <v>265</v>
      </c>
      <c r="Z42" s="4">
        <f t="shared" si="24"/>
        <v>253.71804999999995</v>
      </c>
      <c r="AA42" s="7"/>
      <c r="AB42" s="11">
        <f>$D44/Graph!G$50</f>
        <v>2406.9721</v>
      </c>
      <c r="AC42" s="5">
        <f>INDEX(Graph!$D$26:$D$40,MATCH(AB42,Graph!$D$26:$D$40,1))</f>
        <v>2000</v>
      </c>
      <c r="AD42" s="7">
        <f>INDEX(Graph!$E$26:$E$40,MATCH(AB42,Graph!$D$26:$D$40,1))</f>
        <v>115</v>
      </c>
      <c r="AE42" s="5">
        <f>INDEX(Graph!$D$26:$D$40,MATCH(AB42,Graph!$D$26:$D$40,1)+1)</f>
        <v>2500</v>
      </c>
      <c r="AF42" s="7">
        <f>INDEX(Graph!$E$26:$E$40,MATCH(AB42,Graph!$D$26:$D$40,1)+1)</f>
        <v>144</v>
      </c>
      <c r="AG42" s="4">
        <f t="shared" si="25"/>
        <v>138.6043818</v>
      </c>
      <c r="AH42" s="7"/>
      <c r="AI42" s="11">
        <f>$D44/Graph!H$50</f>
        <v>1476.6699999999998</v>
      </c>
      <c r="AJ42" s="5">
        <f>INDEX(Graph!$D$26:$D$40,MATCH(AI42,Graph!$D$26:$D$40,1))</f>
        <v>1000</v>
      </c>
      <c r="AK42" s="7">
        <f>INDEX(Graph!$E$26:$E$40,MATCH(AI42,Graph!$D$26:$D$40,1))</f>
        <v>50</v>
      </c>
      <c r="AL42" s="5">
        <f>INDEX(Graph!$D$26:$D$40,MATCH(AI42,Graph!$D$26:$D$40,1)+1)</f>
        <v>1500</v>
      </c>
      <c r="AM42" s="7">
        <f>INDEX(Graph!$E$26:$E$40,MATCH(AI42,Graph!$D$26:$D$40,1)+1)</f>
        <v>80</v>
      </c>
      <c r="AN42" s="4">
        <f t="shared" si="26"/>
        <v>78.600199999999987</v>
      </c>
      <c r="AO42" s="7"/>
      <c r="AP42" s="11">
        <f>$D44/Graph!I$50</f>
        <v>1033.6689999999996</v>
      </c>
      <c r="AQ42" s="5">
        <f>INDEX(Graph!$D$26:$D$40,MATCH(AP42,Graph!$D$26:$D$40,1))</f>
        <v>1000</v>
      </c>
      <c r="AR42" s="7">
        <f>INDEX(Graph!$E$26:$E$40,MATCH(AP42,Graph!$D$26:$D$40,1))</f>
        <v>50</v>
      </c>
      <c r="AS42" s="5">
        <f>INDEX(Graph!$D$26:$D$40,MATCH(AP42,Graph!$D$26:$D$40,1)+1)</f>
        <v>1500</v>
      </c>
      <c r="AT42" s="7">
        <f>INDEX(Graph!$E$26:$E$40,MATCH(AP42,Graph!$D$26:$D$40,1)+1)</f>
        <v>80</v>
      </c>
      <c r="AU42" s="4">
        <f t="shared" si="27"/>
        <v>52.020139999999977</v>
      </c>
    </row>
    <row r="43" spans="4:47" ht="15.75" x14ac:dyDescent="0.3">
      <c r="D43" s="7">
        <v>36</v>
      </c>
      <c r="E43" s="8">
        <f>(D43/Graph!$C$3)*(D43/Graph!$C$3)*(D43/Graph!$C$3)*Graph!$C$4</f>
        <v>2.0599144287665001</v>
      </c>
      <c r="F43" s="4">
        <f t="shared" si="14"/>
        <v>259.82427999999993</v>
      </c>
      <c r="G43" s="4">
        <f t="shared" si="15"/>
        <v>257.76436557123344</v>
      </c>
      <c r="H43" s="13">
        <f t="shared" si="16"/>
        <v>2.2799985485196541</v>
      </c>
      <c r="I43" s="4"/>
      <c r="J43" s="12">
        <f t="shared" si="17"/>
        <v>192292.21671614016</v>
      </c>
      <c r="K43" s="9">
        <f t="shared" si="5"/>
        <v>11948.48439588678</v>
      </c>
      <c r="L43" s="9">
        <f t="shared" si="18"/>
        <v>16.093440000000001</v>
      </c>
      <c r="M43" s="9">
        <f t="shared" si="19"/>
        <v>0.44704000000000121</v>
      </c>
      <c r="N43" s="13">
        <f t="shared" si="7"/>
        <v>5.7701290536675928E-2</v>
      </c>
      <c r="O43" s="4"/>
      <c r="P43" s="12">
        <f t="shared" si="20"/>
        <v>259.82427999999993</v>
      </c>
      <c r="Q43" s="4">
        <f t="shared" si="21"/>
        <v>142.37747319999997</v>
      </c>
      <c r="R43" s="4">
        <f t="shared" si="22"/>
        <v>81.160599999999988</v>
      </c>
      <c r="S43" s="4">
        <f t="shared" si="23"/>
        <v>53.696359999999984</v>
      </c>
      <c r="T43" s="4"/>
      <c r="U43" s="11">
        <f>$D43/Graph!F$50</f>
        <v>4396.4855999999991</v>
      </c>
      <c r="V43" s="5">
        <f>INDEX(Graph!$D$26:$D$40,MATCH(U43,Graph!$D$26:$D$40,1))</f>
        <v>4000</v>
      </c>
      <c r="W43" s="7">
        <f>INDEX(Graph!$E$26:$E$40,MATCH(U43,Graph!$D$26:$D$40,1))</f>
        <v>240</v>
      </c>
      <c r="X43" s="5">
        <f>INDEX(Graph!$D$26:$D$40,MATCH(U43,Graph!$D$26:$D$40,1)+1)</f>
        <v>4500</v>
      </c>
      <c r="Y43" s="7">
        <f>INDEX(Graph!$E$26:$E$40,MATCH(U43,Graph!$D$26:$D$40,1)+1)</f>
        <v>265</v>
      </c>
      <c r="Z43" s="4">
        <f t="shared" si="24"/>
        <v>259.82427999999993</v>
      </c>
      <c r="AA43" s="7"/>
      <c r="AB43" s="11">
        <f>$D45/Graph!G$50</f>
        <v>2472.0253999999995</v>
      </c>
      <c r="AC43" s="5">
        <f>INDEX(Graph!$D$26:$D$40,MATCH(AB43,Graph!$D$26:$D$40,1))</f>
        <v>2000</v>
      </c>
      <c r="AD43" s="7">
        <f>INDEX(Graph!$E$26:$E$40,MATCH(AB43,Graph!$D$26:$D$40,1))</f>
        <v>115</v>
      </c>
      <c r="AE43" s="5">
        <f>INDEX(Graph!$D$26:$D$40,MATCH(AB43,Graph!$D$26:$D$40,1)+1)</f>
        <v>2500</v>
      </c>
      <c r="AF43" s="7">
        <f>INDEX(Graph!$E$26:$E$40,MATCH(AB43,Graph!$D$26:$D$40,1)+1)</f>
        <v>144</v>
      </c>
      <c r="AG43" s="4">
        <f t="shared" si="25"/>
        <v>142.37747319999997</v>
      </c>
      <c r="AH43" s="7"/>
      <c r="AI43" s="11">
        <f>$D45/Graph!H$50</f>
        <v>1516.58</v>
      </c>
      <c r="AJ43" s="5">
        <f>INDEX(Graph!$D$26:$D$40,MATCH(AI43,Graph!$D$26:$D$40,1))</f>
        <v>1500</v>
      </c>
      <c r="AK43" s="7">
        <f>INDEX(Graph!$E$26:$E$40,MATCH(AI43,Graph!$D$26:$D$40,1))</f>
        <v>80</v>
      </c>
      <c r="AL43" s="5">
        <f>INDEX(Graph!$D$26:$D$40,MATCH(AI43,Graph!$D$26:$D$40,1)+1)</f>
        <v>2000</v>
      </c>
      <c r="AM43" s="7">
        <f>INDEX(Graph!$E$26:$E$40,MATCH(AI43,Graph!$D$26:$D$40,1)+1)</f>
        <v>115</v>
      </c>
      <c r="AN43" s="4">
        <f t="shared" si="26"/>
        <v>81.160599999999988</v>
      </c>
      <c r="AO43" s="7"/>
      <c r="AP43" s="11">
        <f>$D45/Graph!I$50</f>
        <v>1061.6059999999998</v>
      </c>
      <c r="AQ43" s="5">
        <f>INDEX(Graph!$D$26:$D$40,MATCH(AP43,Graph!$D$26:$D$40,1))</f>
        <v>1000</v>
      </c>
      <c r="AR43" s="7">
        <f>INDEX(Graph!$E$26:$E$40,MATCH(AP43,Graph!$D$26:$D$40,1))</f>
        <v>50</v>
      </c>
      <c r="AS43" s="5">
        <f>INDEX(Graph!$D$26:$D$40,MATCH(AP43,Graph!$D$26:$D$40,1)+1)</f>
        <v>1500</v>
      </c>
      <c r="AT43" s="7">
        <f>INDEX(Graph!$E$26:$E$40,MATCH(AP43,Graph!$D$26:$D$40,1)+1)</f>
        <v>80</v>
      </c>
      <c r="AU43" s="4">
        <f t="shared" si="27"/>
        <v>53.696359999999984</v>
      </c>
    </row>
    <row r="44" spans="4:47" ht="15.75" x14ac:dyDescent="0.3">
      <c r="D44" s="7">
        <v>37</v>
      </c>
      <c r="E44" s="8">
        <f>(D44/Graph!$C$3)*(D44/Graph!$C$3)*(D44/Graph!$C$3)*Graph!$C$4</f>
        <v>2.2363864360491577</v>
      </c>
      <c r="F44" s="4">
        <f t="shared" si="14"/>
        <v>265.37220400000001</v>
      </c>
      <c r="G44" s="4">
        <f t="shared" si="15"/>
        <v>263.13581756395087</v>
      </c>
      <c r="H44" s="13">
        <f t="shared" si="16"/>
        <v>2.3380920643579231</v>
      </c>
      <c r="I44" s="4"/>
      <c r="J44" s="12">
        <f t="shared" si="17"/>
        <v>196299.31990270736</v>
      </c>
      <c r="K44" s="9">
        <f t="shared" si="5"/>
        <v>11867.812778269275</v>
      </c>
      <c r="L44" s="9">
        <f t="shared" si="18"/>
        <v>16.540479999999999</v>
      </c>
      <c r="M44" s="9">
        <f t="shared" si="19"/>
        <v>0.44703999999999766</v>
      </c>
      <c r="N44" s="13">
        <f t="shared" si="7"/>
        <v>5.8093515838268925E-2</v>
      </c>
      <c r="O44" s="4"/>
      <c r="P44" s="12">
        <f t="shared" si="20"/>
        <v>265.37220400000001</v>
      </c>
      <c r="Q44" s="4">
        <f t="shared" si="21"/>
        <v>146.29887939999998</v>
      </c>
      <c r="R44" s="4">
        <f t="shared" si="22"/>
        <v>83.954299999999989</v>
      </c>
      <c r="S44" s="4">
        <f t="shared" si="23"/>
        <v>55.372579999999978</v>
      </c>
      <c r="T44" s="4"/>
      <c r="U44" s="11">
        <f>$D44/Graph!F$50</f>
        <v>4518.6101999999992</v>
      </c>
      <c r="V44" s="5">
        <f>INDEX(Graph!$D$26:$D$40,MATCH(U44,Graph!$D$26:$D$40,1))</f>
        <v>4500</v>
      </c>
      <c r="W44" s="7">
        <f>INDEX(Graph!$E$26:$E$40,MATCH(U44,Graph!$D$26:$D$40,1))</f>
        <v>265</v>
      </c>
      <c r="X44" s="5">
        <f>INDEX(Graph!$D$26:$D$40,MATCH(U44,Graph!$D$26:$D$40,1)+1)</f>
        <v>5000</v>
      </c>
      <c r="Y44" s="7">
        <f>INDEX(Graph!$E$26:$E$40,MATCH(U44,Graph!$D$26:$D$40,1)+1)</f>
        <v>275</v>
      </c>
      <c r="Z44" s="4">
        <f t="shared" si="24"/>
        <v>265.37220400000001</v>
      </c>
      <c r="AA44" s="7"/>
      <c r="AB44" s="11">
        <f>$D46/Graph!G$50</f>
        <v>2537.0786999999996</v>
      </c>
      <c r="AC44" s="5">
        <f>INDEX(Graph!$D$26:$D$40,MATCH(AB44,Graph!$D$26:$D$40,1))</f>
        <v>2500</v>
      </c>
      <c r="AD44" s="7">
        <f>INDEX(Graph!$E$26:$E$40,MATCH(AB44,Graph!$D$26:$D$40,1))</f>
        <v>144</v>
      </c>
      <c r="AE44" s="5">
        <f>INDEX(Graph!$D$26:$D$40,MATCH(AB44,Graph!$D$26:$D$40,1)+1)</f>
        <v>3000</v>
      </c>
      <c r="AF44" s="7">
        <f>INDEX(Graph!$E$26:$E$40,MATCH(AB44,Graph!$D$26:$D$40,1)+1)</f>
        <v>175</v>
      </c>
      <c r="AG44" s="4">
        <f t="shared" si="25"/>
        <v>146.29887939999998</v>
      </c>
      <c r="AH44" s="7"/>
      <c r="AI44" s="11">
        <f>$D46/Graph!H$50</f>
        <v>1556.4899999999998</v>
      </c>
      <c r="AJ44" s="5">
        <f>INDEX(Graph!$D$26:$D$40,MATCH(AI44,Graph!$D$26:$D$40,1))</f>
        <v>1500</v>
      </c>
      <c r="AK44" s="7">
        <f>INDEX(Graph!$E$26:$E$40,MATCH(AI44,Graph!$D$26:$D$40,1))</f>
        <v>80</v>
      </c>
      <c r="AL44" s="5">
        <f>INDEX(Graph!$D$26:$D$40,MATCH(AI44,Graph!$D$26:$D$40,1)+1)</f>
        <v>2000</v>
      </c>
      <c r="AM44" s="7">
        <f>INDEX(Graph!$E$26:$E$40,MATCH(AI44,Graph!$D$26:$D$40,1)+1)</f>
        <v>115</v>
      </c>
      <c r="AN44" s="4">
        <f t="shared" si="26"/>
        <v>83.954299999999989</v>
      </c>
      <c r="AO44" s="7"/>
      <c r="AP44" s="11">
        <f>$D46/Graph!I$50</f>
        <v>1089.5429999999997</v>
      </c>
      <c r="AQ44" s="5">
        <f>INDEX(Graph!$D$26:$D$40,MATCH(AP44,Graph!$D$26:$D$40,1))</f>
        <v>1000</v>
      </c>
      <c r="AR44" s="7">
        <f>INDEX(Graph!$E$26:$E$40,MATCH(AP44,Graph!$D$26:$D$40,1))</f>
        <v>50</v>
      </c>
      <c r="AS44" s="5">
        <f>INDEX(Graph!$D$26:$D$40,MATCH(AP44,Graph!$D$26:$D$40,1)+1)</f>
        <v>1500</v>
      </c>
      <c r="AT44" s="7">
        <f>INDEX(Graph!$E$26:$E$40,MATCH(AP44,Graph!$D$26:$D$40,1)+1)</f>
        <v>80</v>
      </c>
      <c r="AU44" s="4">
        <f t="shared" si="27"/>
        <v>55.372579999999978</v>
      </c>
    </row>
    <row r="45" spans="4:47" ht="15.75" x14ac:dyDescent="0.3">
      <c r="D45" s="7">
        <v>38</v>
      </c>
      <c r="E45" s="8">
        <f>(D45/Graph!$C$3)*(D45/Graph!$C$3)*(D45/Graph!$C$3)*Graph!$C$4</f>
        <v>2.4226599908966775</v>
      </c>
      <c r="F45" s="4">
        <f t="shared" si="14"/>
        <v>267.81469599999997</v>
      </c>
      <c r="G45" s="4">
        <f t="shared" si="15"/>
        <v>265.39203600910326</v>
      </c>
      <c r="H45" s="13">
        <f t="shared" si="16"/>
        <v>2.3972484477174016</v>
      </c>
      <c r="I45" s="4"/>
      <c r="J45" s="12">
        <f t="shared" si="17"/>
        <v>197982.45886279104</v>
      </c>
      <c r="K45" s="9">
        <f t="shared" si="5"/>
        <v>11654.582826851185</v>
      </c>
      <c r="L45" s="9">
        <f t="shared" si="18"/>
        <v>16.98752</v>
      </c>
      <c r="M45" s="9">
        <f t="shared" si="19"/>
        <v>0.44704000000000121</v>
      </c>
      <c r="N45" s="13">
        <f t="shared" si="7"/>
        <v>5.9156383359478378E-2</v>
      </c>
      <c r="O45" s="4"/>
      <c r="P45" s="12">
        <f t="shared" si="20"/>
        <v>267.81469599999997</v>
      </c>
      <c r="Q45" s="4">
        <f t="shared" si="21"/>
        <v>150.33218399999998</v>
      </c>
      <c r="R45" s="4">
        <f t="shared" si="22"/>
        <v>86.74799999999999</v>
      </c>
      <c r="S45" s="4">
        <f t="shared" si="23"/>
        <v>57.048799999999972</v>
      </c>
      <c r="T45" s="4"/>
      <c r="U45" s="11">
        <f>$D45/Graph!F$50</f>
        <v>4640.7347999999993</v>
      </c>
      <c r="V45" s="5">
        <f>INDEX(Graph!$D$26:$D$40,MATCH(U45,Graph!$D$26:$D$40,1))</f>
        <v>4500</v>
      </c>
      <c r="W45" s="7">
        <f>INDEX(Graph!$E$26:$E$40,MATCH(U45,Graph!$D$26:$D$40,1))</f>
        <v>265</v>
      </c>
      <c r="X45" s="5">
        <f>INDEX(Graph!$D$26:$D$40,MATCH(U45,Graph!$D$26:$D$40,1)+1)</f>
        <v>5000</v>
      </c>
      <c r="Y45" s="7">
        <f>INDEX(Graph!$E$26:$E$40,MATCH(U45,Graph!$D$26:$D$40,1)+1)</f>
        <v>275</v>
      </c>
      <c r="Z45" s="4">
        <f t="shared" si="24"/>
        <v>267.81469599999997</v>
      </c>
      <c r="AA45" s="7"/>
      <c r="AB45" s="11">
        <f>$D47/Graph!G$50</f>
        <v>2602.1319999999996</v>
      </c>
      <c r="AC45" s="5">
        <f>INDEX(Graph!$D$26:$D$40,MATCH(AB45,Graph!$D$26:$D$40,1))</f>
        <v>2500</v>
      </c>
      <c r="AD45" s="7">
        <f>INDEX(Graph!$E$26:$E$40,MATCH(AB45,Graph!$D$26:$D$40,1))</f>
        <v>144</v>
      </c>
      <c r="AE45" s="5">
        <f>INDEX(Graph!$D$26:$D$40,MATCH(AB45,Graph!$D$26:$D$40,1)+1)</f>
        <v>3000</v>
      </c>
      <c r="AF45" s="7">
        <f>INDEX(Graph!$E$26:$E$40,MATCH(AB45,Graph!$D$26:$D$40,1)+1)</f>
        <v>175</v>
      </c>
      <c r="AG45" s="4">
        <f t="shared" si="25"/>
        <v>150.33218399999998</v>
      </c>
      <c r="AH45" s="7"/>
      <c r="AI45" s="11">
        <f>$D47/Graph!H$50</f>
        <v>1596.3999999999999</v>
      </c>
      <c r="AJ45" s="5">
        <f>INDEX(Graph!$D$26:$D$40,MATCH(AI45,Graph!$D$26:$D$40,1))</f>
        <v>1500</v>
      </c>
      <c r="AK45" s="7">
        <f>INDEX(Graph!$E$26:$E$40,MATCH(AI45,Graph!$D$26:$D$40,1))</f>
        <v>80</v>
      </c>
      <c r="AL45" s="5">
        <f>INDEX(Graph!$D$26:$D$40,MATCH(AI45,Graph!$D$26:$D$40,1)+1)</f>
        <v>2000</v>
      </c>
      <c r="AM45" s="7">
        <f>INDEX(Graph!$E$26:$E$40,MATCH(AI45,Graph!$D$26:$D$40,1)+1)</f>
        <v>115</v>
      </c>
      <c r="AN45" s="4">
        <f t="shared" si="26"/>
        <v>86.74799999999999</v>
      </c>
      <c r="AO45" s="7"/>
      <c r="AP45" s="11">
        <f>$D47/Graph!I$50</f>
        <v>1117.4799999999996</v>
      </c>
      <c r="AQ45" s="5">
        <f>INDEX(Graph!$D$26:$D$40,MATCH(AP45,Graph!$D$26:$D$40,1))</f>
        <v>1000</v>
      </c>
      <c r="AR45" s="7">
        <f>INDEX(Graph!$E$26:$E$40,MATCH(AP45,Graph!$D$26:$D$40,1))</f>
        <v>50</v>
      </c>
      <c r="AS45" s="5">
        <f>INDEX(Graph!$D$26:$D$40,MATCH(AP45,Graph!$D$26:$D$40,1)+1)</f>
        <v>1500</v>
      </c>
      <c r="AT45" s="7">
        <f>INDEX(Graph!$E$26:$E$40,MATCH(AP45,Graph!$D$26:$D$40,1)+1)</f>
        <v>80</v>
      </c>
      <c r="AU45" s="4">
        <f t="shared" si="27"/>
        <v>57.048799999999972</v>
      </c>
    </row>
    <row r="46" spans="4:47" ht="15.75" x14ac:dyDescent="0.3">
      <c r="D46" s="7">
        <v>39</v>
      </c>
      <c r="E46" s="8">
        <f>(D46/Graph!$C$3)*(D46/Graph!$C$3)*(D46/Graph!$C$3)*Graph!$C$4</f>
        <v>2.6189999999999998</v>
      </c>
      <c r="F46" s="4">
        <f t="shared" si="14"/>
        <v>270.25718799999999</v>
      </c>
      <c r="G46" s="4">
        <f t="shared" si="15"/>
        <v>267.63818800000001</v>
      </c>
      <c r="H46" s="13">
        <f t="shared" si="16"/>
        <v>2.4574520434021352</v>
      </c>
      <c r="I46" s="4"/>
      <c r="J46" s="12">
        <f t="shared" si="17"/>
        <v>199658.08824800001</v>
      </c>
      <c r="K46" s="9">
        <f t="shared" si="5"/>
        <v>11451.85701549107</v>
      </c>
      <c r="L46" s="9">
        <f t="shared" si="18"/>
        <v>17.434560000000001</v>
      </c>
      <c r="M46" s="9">
        <f t="shared" si="19"/>
        <v>0.44704000000000121</v>
      </c>
      <c r="N46" s="13">
        <f t="shared" si="7"/>
        <v>6.020359568473338E-2</v>
      </c>
      <c r="O46" s="4"/>
      <c r="P46" s="12">
        <f t="shared" si="20"/>
        <v>270.25718799999999</v>
      </c>
      <c r="Q46" s="4">
        <f t="shared" si="21"/>
        <v>154.36548859999999</v>
      </c>
      <c r="R46" s="4">
        <f t="shared" si="22"/>
        <v>89.541699999999992</v>
      </c>
      <c r="S46" s="4">
        <f t="shared" si="23"/>
        <v>58.725019999999986</v>
      </c>
      <c r="T46" s="4"/>
      <c r="U46" s="11">
        <f>$D46/Graph!F$50</f>
        <v>4762.8593999999994</v>
      </c>
      <c r="V46" s="5">
        <f>INDEX(Graph!$D$26:$D$40,MATCH(U46,Graph!$D$26:$D$40,1))</f>
        <v>4500</v>
      </c>
      <c r="W46" s="7">
        <f>INDEX(Graph!$E$26:$E$40,MATCH(U46,Graph!$D$26:$D$40,1))</f>
        <v>265</v>
      </c>
      <c r="X46" s="5">
        <f>INDEX(Graph!$D$26:$D$40,MATCH(U46,Graph!$D$26:$D$40,1)+1)</f>
        <v>5000</v>
      </c>
      <c r="Y46" s="7">
        <f>INDEX(Graph!$E$26:$E$40,MATCH(U46,Graph!$D$26:$D$40,1)+1)</f>
        <v>275</v>
      </c>
      <c r="Z46" s="4">
        <f t="shared" si="24"/>
        <v>270.25718799999999</v>
      </c>
      <c r="AA46" s="7"/>
      <c r="AB46" s="11">
        <f>$D48/Graph!G$50</f>
        <v>2667.1852999999996</v>
      </c>
      <c r="AC46" s="5">
        <f>INDEX(Graph!$D$26:$D$40,MATCH(AB46,Graph!$D$26:$D$40,1))</f>
        <v>2500</v>
      </c>
      <c r="AD46" s="7">
        <f>INDEX(Graph!$E$26:$E$40,MATCH(AB46,Graph!$D$26:$D$40,1))</f>
        <v>144</v>
      </c>
      <c r="AE46" s="5">
        <f>INDEX(Graph!$D$26:$D$40,MATCH(AB46,Graph!$D$26:$D$40,1)+1)</f>
        <v>3000</v>
      </c>
      <c r="AF46" s="7">
        <f>INDEX(Graph!$E$26:$E$40,MATCH(AB46,Graph!$D$26:$D$40,1)+1)</f>
        <v>175</v>
      </c>
      <c r="AG46" s="4">
        <f t="shared" si="25"/>
        <v>154.36548859999999</v>
      </c>
      <c r="AH46" s="7"/>
      <c r="AI46" s="11">
        <f>$D48/Graph!H$50</f>
        <v>1636.31</v>
      </c>
      <c r="AJ46" s="5">
        <f>INDEX(Graph!$D$26:$D$40,MATCH(AI46,Graph!$D$26:$D$40,1))</f>
        <v>1500</v>
      </c>
      <c r="AK46" s="7">
        <f>INDEX(Graph!$E$26:$E$40,MATCH(AI46,Graph!$D$26:$D$40,1))</f>
        <v>80</v>
      </c>
      <c r="AL46" s="5">
        <f>INDEX(Graph!$D$26:$D$40,MATCH(AI46,Graph!$D$26:$D$40,1)+1)</f>
        <v>2000</v>
      </c>
      <c r="AM46" s="7">
        <f>INDEX(Graph!$E$26:$E$40,MATCH(AI46,Graph!$D$26:$D$40,1)+1)</f>
        <v>115</v>
      </c>
      <c r="AN46" s="4">
        <f t="shared" si="26"/>
        <v>89.541699999999992</v>
      </c>
      <c r="AO46" s="7"/>
      <c r="AP46" s="11">
        <f>$D48/Graph!I$50</f>
        <v>1145.4169999999997</v>
      </c>
      <c r="AQ46" s="5">
        <f>INDEX(Graph!$D$26:$D$40,MATCH(AP46,Graph!$D$26:$D$40,1))</f>
        <v>1000</v>
      </c>
      <c r="AR46" s="7">
        <f>INDEX(Graph!$E$26:$E$40,MATCH(AP46,Graph!$D$26:$D$40,1))</f>
        <v>50</v>
      </c>
      <c r="AS46" s="5">
        <f>INDEX(Graph!$D$26:$D$40,MATCH(AP46,Graph!$D$26:$D$40,1)+1)</f>
        <v>1500</v>
      </c>
      <c r="AT46" s="7">
        <f>INDEX(Graph!$E$26:$E$40,MATCH(AP46,Graph!$D$26:$D$40,1)+1)</f>
        <v>80</v>
      </c>
      <c r="AU46" s="4">
        <f t="shared" si="27"/>
        <v>58.725019999999986</v>
      </c>
    </row>
    <row r="47" spans="4:47" ht="15.75" x14ac:dyDescent="0.3">
      <c r="D47" s="7">
        <v>40</v>
      </c>
      <c r="E47" s="8">
        <f>(D47/Graph!$C$3)*(D47/Graph!$C$3)*(D47/Graph!$C$3)*Graph!$C$4</f>
        <v>2.8256713700500686</v>
      </c>
      <c r="F47" s="4">
        <f t="shared" si="14"/>
        <v>272.69968</v>
      </c>
      <c r="G47" s="4">
        <f t="shared" si="15"/>
        <v>269.87400862994991</v>
      </c>
      <c r="H47" s="13">
        <f t="shared" si="16"/>
        <v>2.5186877644020278</v>
      </c>
      <c r="I47" s="4"/>
      <c r="J47" s="12">
        <f t="shared" si="17"/>
        <v>201326.01043794263</v>
      </c>
      <c r="K47" s="9">
        <f t="shared" si="5"/>
        <v>11258.836482078932</v>
      </c>
      <c r="L47" s="9">
        <f t="shared" si="18"/>
        <v>17.881599999999999</v>
      </c>
      <c r="M47" s="9">
        <f t="shared" si="19"/>
        <v>0.44703999999999766</v>
      </c>
      <c r="N47" s="13">
        <f t="shared" si="7"/>
        <v>6.1235720999892482E-2</v>
      </c>
      <c r="O47" s="4"/>
      <c r="P47" s="12">
        <f t="shared" si="20"/>
        <v>272.69968</v>
      </c>
      <c r="Q47" s="4">
        <f t="shared" si="21"/>
        <v>158.39879319999997</v>
      </c>
      <c r="R47" s="4">
        <f t="shared" si="22"/>
        <v>92.335399999999993</v>
      </c>
      <c r="S47" s="4">
        <f t="shared" si="23"/>
        <v>60.401239999999973</v>
      </c>
      <c r="T47" s="4"/>
      <c r="U47" s="11">
        <f>$D47/Graph!F$50</f>
        <v>4884.9839999999995</v>
      </c>
      <c r="V47" s="5">
        <f>INDEX(Graph!$D$26:$D$40,MATCH(U47,Graph!$D$26:$D$40,1))</f>
        <v>4500</v>
      </c>
      <c r="W47" s="7">
        <f>INDEX(Graph!$E$26:$E$40,MATCH(U47,Graph!$D$26:$D$40,1))</f>
        <v>265</v>
      </c>
      <c r="X47" s="5">
        <f>INDEX(Graph!$D$26:$D$40,MATCH(U47,Graph!$D$26:$D$40,1)+1)</f>
        <v>5000</v>
      </c>
      <c r="Y47" s="7">
        <f>INDEX(Graph!$E$26:$E$40,MATCH(U47,Graph!$D$26:$D$40,1)+1)</f>
        <v>275</v>
      </c>
      <c r="Z47" s="4">
        <f t="shared" si="24"/>
        <v>272.69968</v>
      </c>
      <c r="AA47" s="7"/>
      <c r="AB47" s="11">
        <f>$D49/Graph!G$50</f>
        <v>2732.2385999999997</v>
      </c>
      <c r="AC47" s="5">
        <f>INDEX(Graph!$D$26:$D$40,MATCH(AB47,Graph!$D$26:$D$40,1))</f>
        <v>2500</v>
      </c>
      <c r="AD47" s="7">
        <f>INDEX(Graph!$E$26:$E$40,MATCH(AB47,Graph!$D$26:$D$40,1))</f>
        <v>144</v>
      </c>
      <c r="AE47" s="5">
        <f>INDEX(Graph!$D$26:$D$40,MATCH(AB47,Graph!$D$26:$D$40,1)+1)</f>
        <v>3000</v>
      </c>
      <c r="AF47" s="7">
        <f>INDEX(Graph!$E$26:$E$40,MATCH(AB47,Graph!$D$26:$D$40,1)+1)</f>
        <v>175</v>
      </c>
      <c r="AG47" s="4">
        <f t="shared" si="25"/>
        <v>158.39879319999997</v>
      </c>
      <c r="AH47" s="7"/>
      <c r="AI47" s="11">
        <f>$D49/Graph!H$50</f>
        <v>1676.2199999999998</v>
      </c>
      <c r="AJ47" s="5">
        <f>INDEX(Graph!$D$26:$D$40,MATCH(AI47,Graph!$D$26:$D$40,1))</f>
        <v>1500</v>
      </c>
      <c r="AK47" s="7">
        <f>INDEX(Graph!$E$26:$E$40,MATCH(AI47,Graph!$D$26:$D$40,1))</f>
        <v>80</v>
      </c>
      <c r="AL47" s="5">
        <f>INDEX(Graph!$D$26:$D$40,MATCH(AI47,Graph!$D$26:$D$40,1)+1)</f>
        <v>2000</v>
      </c>
      <c r="AM47" s="7">
        <f>INDEX(Graph!$E$26:$E$40,MATCH(AI47,Graph!$D$26:$D$40,1)+1)</f>
        <v>115</v>
      </c>
      <c r="AN47" s="4">
        <f t="shared" si="26"/>
        <v>92.335399999999993</v>
      </c>
      <c r="AO47" s="7"/>
      <c r="AP47" s="11">
        <f>$D49/Graph!I$50</f>
        <v>1173.3539999999996</v>
      </c>
      <c r="AQ47" s="5">
        <f>INDEX(Graph!$D$26:$D$40,MATCH(AP47,Graph!$D$26:$D$40,1))</f>
        <v>1000</v>
      </c>
      <c r="AR47" s="7">
        <f>INDEX(Graph!$E$26:$E$40,MATCH(AP47,Graph!$D$26:$D$40,1))</f>
        <v>50</v>
      </c>
      <c r="AS47" s="5">
        <f>INDEX(Graph!$D$26:$D$40,MATCH(AP47,Graph!$D$26:$D$40,1)+1)</f>
        <v>1500</v>
      </c>
      <c r="AT47" s="7">
        <f>INDEX(Graph!$E$26:$E$40,MATCH(AP47,Graph!$D$26:$D$40,1)+1)</f>
        <v>80</v>
      </c>
      <c r="AU47" s="4">
        <f t="shared" si="27"/>
        <v>60.401239999999973</v>
      </c>
    </row>
    <row r="48" spans="4:47" ht="15.75" x14ac:dyDescent="0.3">
      <c r="D48" s="7">
        <v>41</v>
      </c>
      <c r="E48" s="8">
        <f>(D48/Graph!$C$3)*(D48/Graph!$C$3)*(D48/Graph!$C$3)*Graph!$C$4</f>
        <v>3.0429390077378242</v>
      </c>
      <c r="F48" s="4">
        <f t="shared" si="14"/>
        <v>274.92891400000002</v>
      </c>
      <c r="G48" s="4">
        <f t="shared" si="15"/>
        <v>271.88597499226222</v>
      </c>
      <c r="H48" s="13">
        <f t="shared" si="16"/>
        <v>2.5809899031405488</v>
      </c>
      <c r="I48" s="4"/>
      <c r="J48" s="12">
        <f t="shared" si="17"/>
        <v>202826.93734422763</v>
      </c>
      <c r="K48" s="9">
        <f t="shared" si="5"/>
        <v>11066.120418330418</v>
      </c>
      <c r="L48" s="9">
        <f t="shared" si="18"/>
        <v>18.32864</v>
      </c>
      <c r="M48" s="9">
        <f t="shared" si="19"/>
        <v>0.44704000000000121</v>
      </c>
      <c r="N48" s="13">
        <f t="shared" si="7"/>
        <v>6.2302138738521015E-2</v>
      </c>
      <c r="O48" s="4"/>
      <c r="P48" s="12">
        <f t="shared" si="20"/>
        <v>274.92891400000002</v>
      </c>
      <c r="Q48" s="4">
        <f t="shared" si="21"/>
        <v>162.43209779999998</v>
      </c>
      <c r="R48" s="4">
        <f t="shared" si="22"/>
        <v>95.129099999999994</v>
      </c>
      <c r="S48" s="4">
        <f t="shared" si="23"/>
        <v>62.077459999999981</v>
      </c>
      <c r="T48" s="4"/>
      <c r="U48" s="11">
        <f>$D48/Graph!F$50</f>
        <v>5007.1085999999996</v>
      </c>
      <c r="V48" s="5">
        <f>INDEX(Graph!$D$26:$D$40,MATCH(U48,Graph!$D$26:$D$40,1))</f>
        <v>5000</v>
      </c>
      <c r="W48" s="7">
        <f>INDEX(Graph!$E$26:$E$40,MATCH(U48,Graph!$D$26:$D$40,1))</f>
        <v>275</v>
      </c>
      <c r="X48" s="5">
        <f>INDEX(Graph!$D$26:$D$40,MATCH(U48,Graph!$D$26:$D$40,1)+1)</f>
        <v>5500</v>
      </c>
      <c r="Y48" s="7">
        <f>INDEX(Graph!$E$26:$E$40,MATCH(U48,Graph!$D$26:$D$40,1)+1)</f>
        <v>270</v>
      </c>
      <c r="Z48" s="4">
        <f t="shared" si="24"/>
        <v>274.92891400000002</v>
      </c>
      <c r="AA48" s="7"/>
      <c r="AB48" s="11">
        <f>$D50/Graph!G$50</f>
        <v>2797.2918999999997</v>
      </c>
      <c r="AC48" s="5">
        <f>INDEX(Graph!$D$26:$D$40,MATCH(AB48,Graph!$D$26:$D$40,1))</f>
        <v>2500</v>
      </c>
      <c r="AD48" s="7">
        <f>INDEX(Graph!$E$26:$E$40,MATCH(AB48,Graph!$D$26:$D$40,1))</f>
        <v>144</v>
      </c>
      <c r="AE48" s="5">
        <f>INDEX(Graph!$D$26:$D$40,MATCH(AB48,Graph!$D$26:$D$40,1)+1)</f>
        <v>3000</v>
      </c>
      <c r="AF48" s="7">
        <f>INDEX(Graph!$E$26:$E$40,MATCH(AB48,Graph!$D$26:$D$40,1)+1)</f>
        <v>175</v>
      </c>
      <c r="AG48" s="4">
        <f t="shared" si="25"/>
        <v>162.43209779999998</v>
      </c>
      <c r="AH48" s="7"/>
      <c r="AI48" s="11">
        <f>$D50/Graph!H$50</f>
        <v>1716.1299999999999</v>
      </c>
      <c r="AJ48" s="5">
        <f>INDEX(Graph!$D$26:$D$40,MATCH(AI48,Graph!$D$26:$D$40,1))</f>
        <v>1500</v>
      </c>
      <c r="AK48" s="7">
        <f>INDEX(Graph!$E$26:$E$40,MATCH(AI48,Graph!$D$26:$D$40,1))</f>
        <v>80</v>
      </c>
      <c r="AL48" s="5">
        <f>INDEX(Graph!$D$26:$D$40,MATCH(AI48,Graph!$D$26:$D$40,1)+1)</f>
        <v>2000</v>
      </c>
      <c r="AM48" s="7">
        <f>INDEX(Graph!$E$26:$E$40,MATCH(AI48,Graph!$D$26:$D$40,1)+1)</f>
        <v>115</v>
      </c>
      <c r="AN48" s="4">
        <f t="shared" si="26"/>
        <v>95.129099999999994</v>
      </c>
      <c r="AO48" s="7"/>
      <c r="AP48" s="11">
        <f>$D50/Graph!I$50</f>
        <v>1201.2909999999997</v>
      </c>
      <c r="AQ48" s="5">
        <f>INDEX(Graph!$D$26:$D$40,MATCH(AP48,Graph!$D$26:$D$40,1))</f>
        <v>1000</v>
      </c>
      <c r="AR48" s="7">
        <f>INDEX(Graph!$E$26:$E$40,MATCH(AP48,Graph!$D$26:$D$40,1))</f>
        <v>50</v>
      </c>
      <c r="AS48" s="5">
        <f>INDEX(Graph!$D$26:$D$40,MATCH(AP48,Graph!$D$26:$D$40,1)+1)</f>
        <v>1500</v>
      </c>
      <c r="AT48" s="7">
        <f>INDEX(Graph!$E$26:$E$40,MATCH(AP48,Graph!$D$26:$D$40,1)+1)</f>
        <v>80</v>
      </c>
      <c r="AU48" s="4">
        <f t="shared" si="27"/>
        <v>62.077459999999981</v>
      </c>
    </row>
    <row r="49" spans="4:47" ht="15.75" x14ac:dyDescent="0.3">
      <c r="D49" s="7">
        <v>42</v>
      </c>
      <c r="E49" s="8">
        <f>(D49/Graph!$C$3)*(D49/Graph!$C$3)*(D49/Graph!$C$3)*Graph!$C$4</f>
        <v>3.2710678197542107</v>
      </c>
      <c r="F49" s="4">
        <f t="shared" si="14"/>
        <v>273.70766800000001</v>
      </c>
      <c r="G49" s="4">
        <f t="shared" si="15"/>
        <v>270.43660018024582</v>
      </c>
      <c r="H49" s="13">
        <f t="shared" si="16"/>
        <v>2.6451536515418392</v>
      </c>
      <c r="I49" s="4"/>
      <c r="J49" s="12">
        <f t="shared" si="17"/>
        <v>201745.70373446337</v>
      </c>
      <c r="K49" s="9">
        <f t="shared" si="5"/>
        <v>10745.05443927801</v>
      </c>
      <c r="L49" s="9">
        <f t="shared" si="18"/>
        <v>18.775680000000001</v>
      </c>
      <c r="M49" s="9">
        <f t="shared" si="19"/>
        <v>0.44704000000000121</v>
      </c>
      <c r="N49" s="13">
        <f t="shared" si="7"/>
        <v>6.4163748401290327E-2</v>
      </c>
      <c r="O49" s="4"/>
      <c r="P49" s="12">
        <f t="shared" si="20"/>
        <v>273.70766800000001</v>
      </c>
      <c r="Q49" s="4">
        <f t="shared" si="21"/>
        <v>166.46540239999999</v>
      </c>
      <c r="R49" s="4">
        <f t="shared" si="22"/>
        <v>97.922799999999995</v>
      </c>
      <c r="S49" s="4">
        <f t="shared" si="23"/>
        <v>63.753679999999974</v>
      </c>
      <c r="T49" s="4"/>
      <c r="U49" s="11">
        <f>$D49/Graph!F$50</f>
        <v>5129.2331999999997</v>
      </c>
      <c r="V49" s="5">
        <f>INDEX(Graph!$D$26:$D$40,MATCH(U49,Graph!$D$26:$D$40,1))</f>
        <v>5000</v>
      </c>
      <c r="W49" s="7">
        <f>INDEX(Graph!$E$26:$E$40,MATCH(U49,Graph!$D$26:$D$40,1))</f>
        <v>275</v>
      </c>
      <c r="X49" s="5">
        <f>INDEX(Graph!$D$26:$D$40,MATCH(U49,Graph!$D$26:$D$40,1)+1)</f>
        <v>5500</v>
      </c>
      <c r="Y49" s="7">
        <f>INDEX(Graph!$E$26:$E$40,MATCH(U49,Graph!$D$26:$D$40,1)+1)</f>
        <v>270</v>
      </c>
      <c r="Z49" s="4">
        <f t="shared" si="24"/>
        <v>273.70766800000001</v>
      </c>
      <c r="AA49" s="7"/>
      <c r="AB49" s="11">
        <f>$D51/Graph!G$50</f>
        <v>2862.3451999999997</v>
      </c>
      <c r="AC49" s="5">
        <f>INDEX(Graph!$D$26:$D$40,MATCH(AB49,Graph!$D$26:$D$40,1))</f>
        <v>2500</v>
      </c>
      <c r="AD49" s="7">
        <f>INDEX(Graph!$E$26:$E$40,MATCH(AB49,Graph!$D$26:$D$40,1))</f>
        <v>144</v>
      </c>
      <c r="AE49" s="5">
        <f>INDEX(Graph!$D$26:$D$40,MATCH(AB49,Graph!$D$26:$D$40,1)+1)</f>
        <v>3000</v>
      </c>
      <c r="AF49" s="7">
        <f>INDEX(Graph!$E$26:$E$40,MATCH(AB49,Graph!$D$26:$D$40,1)+1)</f>
        <v>175</v>
      </c>
      <c r="AG49" s="4">
        <f t="shared" si="25"/>
        <v>166.46540239999999</v>
      </c>
      <c r="AH49" s="7"/>
      <c r="AI49" s="11">
        <f>$D51/Graph!H$50</f>
        <v>1756.04</v>
      </c>
      <c r="AJ49" s="5">
        <f>INDEX(Graph!$D$26:$D$40,MATCH(AI49,Graph!$D$26:$D$40,1))</f>
        <v>1500</v>
      </c>
      <c r="AK49" s="7">
        <f>INDEX(Graph!$E$26:$E$40,MATCH(AI49,Graph!$D$26:$D$40,1))</f>
        <v>80</v>
      </c>
      <c r="AL49" s="5">
        <f>INDEX(Graph!$D$26:$D$40,MATCH(AI49,Graph!$D$26:$D$40,1)+1)</f>
        <v>2000</v>
      </c>
      <c r="AM49" s="7">
        <f>INDEX(Graph!$E$26:$E$40,MATCH(AI49,Graph!$D$26:$D$40,1)+1)</f>
        <v>115</v>
      </c>
      <c r="AN49" s="4">
        <f t="shared" si="26"/>
        <v>97.922799999999995</v>
      </c>
      <c r="AO49" s="7"/>
      <c r="AP49" s="11">
        <f>$D51/Graph!I$50</f>
        <v>1229.2279999999996</v>
      </c>
      <c r="AQ49" s="5">
        <f>INDEX(Graph!$D$26:$D$40,MATCH(AP49,Graph!$D$26:$D$40,1))</f>
        <v>1000</v>
      </c>
      <c r="AR49" s="7">
        <f>INDEX(Graph!$E$26:$E$40,MATCH(AP49,Graph!$D$26:$D$40,1))</f>
        <v>50</v>
      </c>
      <c r="AS49" s="5">
        <f>INDEX(Graph!$D$26:$D$40,MATCH(AP49,Graph!$D$26:$D$40,1)+1)</f>
        <v>1500</v>
      </c>
      <c r="AT49" s="7">
        <f>INDEX(Graph!$E$26:$E$40,MATCH(AP49,Graph!$D$26:$D$40,1)+1)</f>
        <v>80</v>
      </c>
      <c r="AU49" s="4">
        <f t="shared" si="27"/>
        <v>63.753679999999974</v>
      </c>
    </row>
    <row r="50" spans="4:47" ht="15.75" x14ac:dyDescent="0.3">
      <c r="D50" s="7">
        <v>43</v>
      </c>
      <c r="E50" s="8">
        <f>(D50/Graph!$C$3)*(D50/Graph!$C$3)*(D50/Graph!$C$3)*Graph!$C$4</f>
        <v>3.5103227127901682</v>
      </c>
      <c r="F50" s="4">
        <f t="shared" si="14"/>
        <v>272.486422</v>
      </c>
      <c r="G50" s="4">
        <f t="shared" si="15"/>
        <v>268.97609928720982</v>
      </c>
      <c r="H50" s="13">
        <f t="shared" si="16"/>
        <v>2.7112018032437324</v>
      </c>
      <c r="I50" s="4"/>
      <c r="J50" s="12">
        <f t="shared" si="17"/>
        <v>200656.17006825854</v>
      </c>
      <c r="K50" s="9">
        <f t="shared" si="5"/>
        <v>10438.4899779146</v>
      </c>
      <c r="L50" s="9">
        <f t="shared" si="18"/>
        <v>19.222719999999999</v>
      </c>
      <c r="M50" s="9">
        <f t="shared" si="19"/>
        <v>0.44703999999999766</v>
      </c>
      <c r="N50" s="13">
        <f t="shared" si="7"/>
        <v>6.6048151701893307E-2</v>
      </c>
      <c r="O50" s="4"/>
      <c r="P50" s="12">
        <f t="shared" si="20"/>
        <v>272.486422</v>
      </c>
      <c r="Q50" s="4">
        <f t="shared" si="21"/>
        <v>170.498707</v>
      </c>
      <c r="R50" s="4">
        <f t="shared" si="22"/>
        <v>100.71649999999998</v>
      </c>
      <c r="S50" s="4">
        <f t="shared" si="23"/>
        <v>65.429899999999975</v>
      </c>
      <c r="T50" s="4"/>
      <c r="U50" s="11">
        <f>$D50/Graph!F$50</f>
        <v>5251.3577999999989</v>
      </c>
      <c r="V50" s="5">
        <f>INDEX(Graph!$D$26:$D$40,MATCH(U50,Graph!$D$26:$D$40,1))</f>
        <v>5000</v>
      </c>
      <c r="W50" s="7">
        <f>INDEX(Graph!$E$26:$E$40,MATCH(U50,Graph!$D$26:$D$40,1))</f>
        <v>275</v>
      </c>
      <c r="X50" s="5">
        <f>INDEX(Graph!$D$26:$D$40,MATCH(U50,Graph!$D$26:$D$40,1)+1)</f>
        <v>5500</v>
      </c>
      <c r="Y50" s="7">
        <f>INDEX(Graph!$E$26:$E$40,MATCH(U50,Graph!$D$26:$D$40,1)+1)</f>
        <v>270</v>
      </c>
      <c r="Z50" s="4">
        <f t="shared" si="24"/>
        <v>272.486422</v>
      </c>
      <c r="AA50" s="7"/>
      <c r="AB50" s="11">
        <f>$D52/Graph!G$50</f>
        <v>2927.3984999999998</v>
      </c>
      <c r="AC50" s="5">
        <f>INDEX(Graph!$D$26:$D$40,MATCH(AB50,Graph!$D$26:$D$40,1))</f>
        <v>2500</v>
      </c>
      <c r="AD50" s="7">
        <f>INDEX(Graph!$E$26:$E$40,MATCH(AB50,Graph!$D$26:$D$40,1))</f>
        <v>144</v>
      </c>
      <c r="AE50" s="5">
        <f>INDEX(Graph!$D$26:$D$40,MATCH(AB50,Graph!$D$26:$D$40,1)+1)</f>
        <v>3000</v>
      </c>
      <c r="AF50" s="7">
        <f>INDEX(Graph!$E$26:$E$40,MATCH(AB50,Graph!$D$26:$D$40,1)+1)</f>
        <v>175</v>
      </c>
      <c r="AG50" s="4">
        <f t="shared" si="25"/>
        <v>170.498707</v>
      </c>
      <c r="AH50" s="7"/>
      <c r="AI50" s="11">
        <f>$D52/Graph!H$50</f>
        <v>1795.9499999999998</v>
      </c>
      <c r="AJ50" s="5">
        <f>INDEX(Graph!$D$26:$D$40,MATCH(AI50,Graph!$D$26:$D$40,1))</f>
        <v>1500</v>
      </c>
      <c r="AK50" s="7">
        <f>INDEX(Graph!$E$26:$E$40,MATCH(AI50,Graph!$D$26:$D$40,1))</f>
        <v>80</v>
      </c>
      <c r="AL50" s="5">
        <f>INDEX(Graph!$D$26:$D$40,MATCH(AI50,Graph!$D$26:$D$40,1)+1)</f>
        <v>2000</v>
      </c>
      <c r="AM50" s="7">
        <f>INDEX(Graph!$E$26:$E$40,MATCH(AI50,Graph!$D$26:$D$40,1)+1)</f>
        <v>115</v>
      </c>
      <c r="AN50" s="4">
        <f t="shared" si="26"/>
        <v>100.71649999999998</v>
      </c>
      <c r="AO50" s="7"/>
      <c r="AP50" s="11">
        <f>$D52/Graph!I$50</f>
        <v>1257.1649999999995</v>
      </c>
      <c r="AQ50" s="5">
        <f>INDEX(Graph!$D$26:$D$40,MATCH(AP50,Graph!$D$26:$D$40,1))</f>
        <v>1000</v>
      </c>
      <c r="AR50" s="7">
        <f>INDEX(Graph!$E$26:$E$40,MATCH(AP50,Graph!$D$26:$D$40,1))</f>
        <v>50</v>
      </c>
      <c r="AS50" s="5">
        <f>INDEX(Graph!$D$26:$D$40,MATCH(AP50,Graph!$D$26:$D$40,1)+1)</f>
        <v>1500</v>
      </c>
      <c r="AT50" s="7">
        <f>INDEX(Graph!$E$26:$E$40,MATCH(AP50,Graph!$D$26:$D$40,1)+1)</f>
        <v>80</v>
      </c>
      <c r="AU50" s="4">
        <f t="shared" si="27"/>
        <v>65.429899999999975</v>
      </c>
    </row>
    <row r="51" spans="4:47" ht="15.75" x14ac:dyDescent="0.3">
      <c r="D51" s="7">
        <v>44</v>
      </c>
      <c r="E51" s="8">
        <f>(D51/Graph!$C$3)*(D51/Graph!$C$3)*(D51/Graph!$C$3)*Graph!$C$4</f>
        <v>3.7609685935366421</v>
      </c>
      <c r="F51" s="4">
        <f t="shared" si="14"/>
        <v>271.265176</v>
      </c>
      <c r="G51" s="4">
        <f t="shared" si="15"/>
        <v>267.50420740646337</v>
      </c>
      <c r="H51" s="13">
        <f t="shared" si="16"/>
        <v>2.7791578276501947</v>
      </c>
      <c r="I51" s="4"/>
      <c r="J51" s="12">
        <f t="shared" si="17"/>
        <v>199558.13872522168</v>
      </c>
      <c r="K51" s="9">
        <f t="shared" si="5"/>
        <v>10145.428247483533</v>
      </c>
      <c r="L51" s="9">
        <f t="shared" si="18"/>
        <v>19.66976</v>
      </c>
      <c r="M51" s="9">
        <f t="shared" si="19"/>
        <v>0.44704000000000121</v>
      </c>
      <c r="N51" s="13">
        <f t="shared" si="7"/>
        <v>6.7956024406462187E-2</v>
      </c>
      <c r="O51" s="4"/>
      <c r="P51" s="12">
        <f t="shared" si="20"/>
        <v>271.265176</v>
      </c>
      <c r="Q51" s="4">
        <f t="shared" si="21"/>
        <v>174.53201159999998</v>
      </c>
      <c r="R51" s="4">
        <f t="shared" si="22"/>
        <v>103.5102</v>
      </c>
      <c r="S51" s="4">
        <f t="shared" si="23"/>
        <v>67.106119999999976</v>
      </c>
      <c r="T51" s="4"/>
      <c r="U51" s="11">
        <f>$D51/Graph!F$50</f>
        <v>5373.482399999999</v>
      </c>
      <c r="V51" s="5">
        <f>INDEX(Graph!$D$26:$D$40,MATCH(U51,Graph!$D$26:$D$40,1))</f>
        <v>5000</v>
      </c>
      <c r="W51" s="7">
        <f>INDEX(Graph!$E$26:$E$40,MATCH(U51,Graph!$D$26:$D$40,1))</f>
        <v>275</v>
      </c>
      <c r="X51" s="5">
        <f>INDEX(Graph!$D$26:$D$40,MATCH(U51,Graph!$D$26:$D$40,1)+1)</f>
        <v>5500</v>
      </c>
      <c r="Y51" s="7">
        <f>INDEX(Graph!$E$26:$E$40,MATCH(U51,Graph!$D$26:$D$40,1)+1)</f>
        <v>270</v>
      </c>
      <c r="Z51" s="4">
        <f t="shared" si="24"/>
        <v>271.265176</v>
      </c>
      <c r="AA51" s="7"/>
      <c r="AB51" s="11">
        <f>$D53/Graph!G$50</f>
        <v>2992.4517999999998</v>
      </c>
      <c r="AC51" s="5">
        <f>INDEX(Graph!$D$26:$D$40,MATCH(AB51,Graph!$D$26:$D$40,1))</f>
        <v>2500</v>
      </c>
      <c r="AD51" s="7">
        <f>INDEX(Graph!$E$26:$E$40,MATCH(AB51,Graph!$D$26:$D$40,1))</f>
        <v>144</v>
      </c>
      <c r="AE51" s="5">
        <f>INDEX(Graph!$D$26:$D$40,MATCH(AB51,Graph!$D$26:$D$40,1)+1)</f>
        <v>3000</v>
      </c>
      <c r="AF51" s="7">
        <f>INDEX(Graph!$E$26:$E$40,MATCH(AB51,Graph!$D$26:$D$40,1)+1)</f>
        <v>175</v>
      </c>
      <c r="AG51" s="4">
        <f t="shared" si="25"/>
        <v>174.53201159999998</v>
      </c>
      <c r="AH51" s="7"/>
      <c r="AI51" s="11">
        <f>$D53/Graph!H$50</f>
        <v>1835.86</v>
      </c>
      <c r="AJ51" s="5">
        <f>INDEX(Graph!$D$26:$D$40,MATCH(AI51,Graph!$D$26:$D$40,1))</f>
        <v>1500</v>
      </c>
      <c r="AK51" s="7">
        <f>INDEX(Graph!$E$26:$E$40,MATCH(AI51,Graph!$D$26:$D$40,1))</f>
        <v>80</v>
      </c>
      <c r="AL51" s="5">
        <f>INDEX(Graph!$D$26:$D$40,MATCH(AI51,Graph!$D$26:$D$40,1)+1)</f>
        <v>2000</v>
      </c>
      <c r="AM51" s="7">
        <f>INDEX(Graph!$E$26:$E$40,MATCH(AI51,Graph!$D$26:$D$40,1)+1)</f>
        <v>115</v>
      </c>
      <c r="AN51" s="4">
        <f t="shared" si="26"/>
        <v>103.5102</v>
      </c>
      <c r="AO51" s="7"/>
      <c r="AP51" s="11">
        <f>$D53/Graph!I$50</f>
        <v>1285.1019999999996</v>
      </c>
      <c r="AQ51" s="5">
        <f>INDEX(Graph!$D$26:$D$40,MATCH(AP51,Graph!$D$26:$D$40,1))</f>
        <v>1000</v>
      </c>
      <c r="AR51" s="7">
        <f>INDEX(Graph!$E$26:$E$40,MATCH(AP51,Graph!$D$26:$D$40,1))</f>
        <v>50</v>
      </c>
      <c r="AS51" s="5">
        <f>INDEX(Graph!$D$26:$D$40,MATCH(AP51,Graph!$D$26:$D$40,1)+1)</f>
        <v>1500</v>
      </c>
      <c r="AT51" s="7">
        <f>INDEX(Graph!$E$26:$E$40,MATCH(AP51,Graph!$D$26:$D$40,1)+1)</f>
        <v>80</v>
      </c>
      <c r="AU51" s="4">
        <f t="shared" si="27"/>
        <v>67.106119999999976</v>
      </c>
    </row>
    <row r="52" spans="4:47" ht="15.75" x14ac:dyDescent="0.3">
      <c r="D52" s="7">
        <v>45</v>
      </c>
      <c r="E52" s="8">
        <f>(D52/Graph!$C$3)*(D52/Graph!$C$3)*(D52/Graph!$C$3)*Graph!$C$4</f>
        <v>4.0232703686845692</v>
      </c>
      <c r="F52" s="4">
        <f t="shared" si="14"/>
        <v>270.04392999999999</v>
      </c>
      <c r="G52" s="4">
        <f t="shared" si="15"/>
        <v>266.02065963131543</v>
      </c>
      <c r="H52" s="13">
        <f t="shared" si="16"/>
        <v>2.8490458984133875</v>
      </c>
      <c r="I52" s="4"/>
      <c r="J52" s="12">
        <f t="shared" si="17"/>
        <v>198451.41208496131</v>
      </c>
      <c r="K52" s="9">
        <f t="shared" si="5"/>
        <v>9864.9592422731894</v>
      </c>
      <c r="L52" s="9">
        <f t="shared" si="18"/>
        <v>20.116800000000001</v>
      </c>
      <c r="M52" s="9">
        <f t="shared" si="19"/>
        <v>0.44704000000000121</v>
      </c>
      <c r="N52" s="13">
        <f t="shared" si="7"/>
        <v>6.9888070763192839E-2</v>
      </c>
      <c r="O52" s="4"/>
      <c r="P52" s="12">
        <f t="shared" si="20"/>
        <v>270.04392999999999</v>
      </c>
      <c r="Q52" s="4">
        <f t="shared" si="21"/>
        <v>179.02535699999999</v>
      </c>
      <c r="R52" s="4">
        <f t="shared" si="22"/>
        <v>106.30389999999998</v>
      </c>
      <c r="S52" s="4">
        <f t="shared" si="23"/>
        <v>68.782339999999976</v>
      </c>
      <c r="T52" s="4"/>
      <c r="U52" s="11">
        <f>$D52/Graph!F$50</f>
        <v>5495.6069999999991</v>
      </c>
      <c r="V52" s="5">
        <f>INDEX(Graph!$D$26:$D$40,MATCH(U52,Graph!$D$26:$D$40,1))</f>
        <v>5000</v>
      </c>
      <c r="W52" s="7">
        <f>INDEX(Graph!$E$26:$E$40,MATCH(U52,Graph!$D$26:$D$40,1))</f>
        <v>275</v>
      </c>
      <c r="X52" s="5">
        <f>INDEX(Graph!$D$26:$D$40,MATCH(U52,Graph!$D$26:$D$40,1)+1)</f>
        <v>5500</v>
      </c>
      <c r="Y52" s="7">
        <f>INDEX(Graph!$E$26:$E$40,MATCH(U52,Graph!$D$26:$D$40,1)+1)</f>
        <v>270</v>
      </c>
      <c r="Z52" s="4">
        <f t="shared" si="24"/>
        <v>270.04392999999999</v>
      </c>
      <c r="AA52" s="7"/>
      <c r="AB52" s="11">
        <f>$D54/Graph!G$50</f>
        <v>3057.5050999999999</v>
      </c>
      <c r="AC52" s="5">
        <f>INDEX(Graph!$D$26:$D$40,MATCH(AB52,Graph!$D$26:$D$40,1))</f>
        <v>3000</v>
      </c>
      <c r="AD52" s="7">
        <f>INDEX(Graph!$E$26:$E$40,MATCH(AB52,Graph!$D$26:$D$40,1))</f>
        <v>175</v>
      </c>
      <c r="AE52" s="5">
        <f>INDEX(Graph!$D$26:$D$40,MATCH(AB52,Graph!$D$26:$D$40,1)+1)</f>
        <v>3500</v>
      </c>
      <c r="AF52" s="7">
        <f>INDEX(Graph!$E$26:$E$40,MATCH(AB52,Graph!$D$26:$D$40,1)+1)</f>
        <v>210</v>
      </c>
      <c r="AG52" s="4">
        <f t="shared" si="25"/>
        <v>179.02535699999999</v>
      </c>
      <c r="AH52" s="7"/>
      <c r="AI52" s="11">
        <f>$D54/Graph!H$50</f>
        <v>1875.7699999999998</v>
      </c>
      <c r="AJ52" s="5">
        <f>INDEX(Graph!$D$26:$D$40,MATCH(AI52,Graph!$D$26:$D$40,1))</f>
        <v>1500</v>
      </c>
      <c r="AK52" s="7">
        <f>INDEX(Graph!$E$26:$E$40,MATCH(AI52,Graph!$D$26:$D$40,1))</f>
        <v>80</v>
      </c>
      <c r="AL52" s="5">
        <f>INDEX(Graph!$D$26:$D$40,MATCH(AI52,Graph!$D$26:$D$40,1)+1)</f>
        <v>2000</v>
      </c>
      <c r="AM52" s="7">
        <f>INDEX(Graph!$E$26:$E$40,MATCH(AI52,Graph!$D$26:$D$40,1)+1)</f>
        <v>115</v>
      </c>
      <c r="AN52" s="4">
        <f t="shared" si="26"/>
        <v>106.30389999999998</v>
      </c>
      <c r="AO52" s="7"/>
      <c r="AP52" s="11">
        <f>$D54/Graph!I$50</f>
        <v>1313.0389999999995</v>
      </c>
      <c r="AQ52" s="5">
        <f>INDEX(Graph!$D$26:$D$40,MATCH(AP52,Graph!$D$26:$D$40,1))</f>
        <v>1000</v>
      </c>
      <c r="AR52" s="7">
        <f>INDEX(Graph!$E$26:$E$40,MATCH(AP52,Graph!$D$26:$D$40,1))</f>
        <v>50</v>
      </c>
      <c r="AS52" s="5">
        <f>INDEX(Graph!$D$26:$D$40,MATCH(AP52,Graph!$D$26:$D$40,1)+1)</f>
        <v>1500</v>
      </c>
      <c r="AT52" s="7">
        <f>INDEX(Graph!$E$26:$E$40,MATCH(AP52,Graph!$D$26:$D$40,1)+1)</f>
        <v>80</v>
      </c>
      <c r="AU52" s="4">
        <f t="shared" si="27"/>
        <v>68.782339999999976</v>
      </c>
    </row>
    <row r="53" spans="4:47" ht="15.75" x14ac:dyDescent="0.3">
      <c r="D53" s="7">
        <v>46</v>
      </c>
      <c r="E53" s="8">
        <f>(D53/Graph!$C$3)*(D53/Graph!$C$3)*(D53/Graph!$C$3)*Graph!$C$4</f>
        <v>4.2974929449248984</v>
      </c>
      <c r="F53" s="4">
        <f t="shared" si="14"/>
        <v>266.468052</v>
      </c>
      <c r="G53" s="4">
        <f t="shared" si="15"/>
        <v>262.1705590550751</v>
      </c>
      <c r="H53" s="13">
        <f t="shared" si="16"/>
        <v>2.9215361848541002</v>
      </c>
      <c r="I53" s="4"/>
      <c r="J53" s="12">
        <f t="shared" si="17"/>
        <v>195579.23705508604</v>
      </c>
      <c r="K53" s="9">
        <f t="shared" si="5"/>
        <v>9510.8324639311559</v>
      </c>
      <c r="L53" s="9">
        <f t="shared" si="18"/>
        <v>20.563839999999999</v>
      </c>
      <c r="M53" s="9">
        <f t="shared" si="19"/>
        <v>0.44703999999999766</v>
      </c>
      <c r="N53" s="13">
        <f t="shared" si="7"/>
        <v>7.2490286440712454E-2</v>
      </c>
      <c r="O53" s="4"/>
      <c r="P53" s="12">
        <f t="shared" si="20"/>
        <v>266.468052</v>
      </c>
      <c r="Q53" s="4">
        <f t="shared" si="21"/>
        <v>183.57908799999998</v>
      </c>
      <c r="R53" s="4">
        <f t="shared" si="22"/>
        <v>109.09759999999999</v>
      </c>
      <c r="S53" s="4">
        <f t="shared" si="23"/>
        <v>70.458559999999977</v>
      </c>
      <c r="T53" s="4"/>
      <c r="U53" s="11">
        <f>$D53/Graph!F$50</f>
        <v>5617.7315999999992</v>
      </c>
      <c r="V53" s="5">
        <f>INDEX(Graph!$D$26:$D$40,MATCH(U53,Graph!$D$26:$D$40,1))</f>
        <v>5500</v>
      </c>
      <c r="W53" s="7">
        <f>INDEX(Graph!$E$26:$E$40,MATCH(U53,Graph!$D$26:$D$40,1))</f>
        <v>270</v>
      </c>
      <c r="X53" s="5">
        <f>INDEX(Graph!$D$26:$D$40,MATCH(U53,Graph!$D$26:$D$40,1)+1)</f>
        <v>6000</v>
      </c>
      <c r="Y53" s="7">
        <f>INDEX(Graph!$E$26:$E$40,MATCH(U53,Graph!$D$26:$D$40,1)+1)</f>
        <v>255</v>
      </c>
      <c r="Z53" s="4">
        <f t="shared" si="24"/>
        <v>266.468052</v>
      </c>
      <c r="AA53" s="7"/>
      <c r="AB53" s="11">
        <f>$D55/Graph!G$50</f>
        <v>3122.5583999999999</v>
      </c>
      <c r="AC53" s="5">
        <f>INDEX(Graph!$D$26:$D$40,MATCH(AB53,Graph!$D$26:$D$40,1))</f>
        <v>3000</v>
      </c>
      <c r="AD53" s="7">
        <f>INDEX(Graph!$E$26:$E$40,MATCH(AB53,Graph!$D$26:$D$40,1))</f>
        <v>175</v>
      </c>
      <c r="AE53" s="5">
        <f>INDEX(Graph!$D$26:$D$40,MATCH(AB53,Graph!$D$26:$D$40,1)+1)</f>
        <v>3500</v>
      </c>
      <c r="AF53" s="7">
        <f>INDEX(Graph!$E$26:$E$40,MATCH(AB53,Graph!$D$26:$D$40,1)+1)</f>
        <v>210</v>
      </c>
      <c r="AG53" s="4">
        <f t="shared" si="25"/>
        <v>183.57908799999998</v>
      </c>
      <c r="AH53" s="7"/>
      <c r="AI53" s="11">
        <f>$D55/Graph!H$50</f>
        <v>1915.6799999999998</v>
      </c>
      <c r="AJ53" s="5">
        <f>INDEX(Graph!$D$26:$D$40,MATCH(AI53,Graph!$D$26:$D$40,1))</f>
        <v>1500</v>
      </c>
      <c r="AK53" s="7">
        <f>INDEX(Graph!$E$26:$E$40,MATCH(AI53,Graph!$D$26:$D$40,1))</f>
        <v>80</v>
      </c>
      <c r="AL53" s="5">
        <f>INDEX(Graph!$D$26:$D$40,MATCH(AI53,Graph!$D$26:$D$40,1)+1)</f>
        <v>2000</v>
      </c>
      <c r="AM53" s="7">
        <f>INDEX(Graph!$E$26:$E$40,MATCH(AI53,Graph!$D$26:$D$40,1)+1)</f>
        <v>115</v>
      </c>
      <c r="AN53" s="4">
        <f t="shared" si="26"/>
        <v>109.09759999999999</v>
      </c>
      <c r="AO53" s="7"/>
      <c r="AP53" s="11">
        <f>$D55/Graph!I$50</f>
        <v>1340.9759999999997</v>
      </c>
      <c r="AQ53" s="5">
        <f>INDEX(Graph!$D$26:$D$40,MATCH(AP53,Graph!$D$26:$D$40,1))</f>
        <v>1000</v>
      </c>
      <c r="AR53" s="7">
        <f>INDEX(Graph!$E$26:$E$40,MATCH(AP53,Graph!$D$26:$D$40,1))</f>
        <v>50</v>
      </c>
      <c r="AS53" s="5">
        <f>INDEX(Graph!$D$26:$D$40,MATCH(AP53,Graph!$D$26:$D$40,1)+1)</f>
        <v>1500</v>
      </c>
      <c r="AT53" s="7">
        <f>INDEX(Graph!$E$26:$E$40,MATCH(AP53,Graph!$D$26:$D$40,1)+1)</f>
        <v>80</v>
      </c>
      <c r="AU53" s="4">
        <f t="shared" si="27"/>
        <v>70.458559999999977</v>
      </c>
    </row>
    <row r="54" spans="4:47" ht="15.75" x14ac:dyDescent="0.3">
      <c r="D54" s="7">
        <v>47</v>
      </c>
      <c r="E54" s="8">
        <f>(D54/Graph!$C$3)*(D54/Graph!$C$3)*(D54/Graph!$C$3)*Graph!$C$4</f>
        <v>4.5839012289485659</v>
      </c>
      <c r="F54" s="4">
        <f t="shared" si="14"/>
        <v>262.80431400000003</v>
      </c>
      <c r="G54" s="4">
        <f t="shared" si="15"/>
        <v>258.22041277105149</v>
      </c>
      <c r="H54" s="13">
        <f t="shared" si="16"/>
        <v>2.9967353798026446</v>
      </c>
      <c r="I54" s="4"/>
      <c r="J54" s="12">
        <f t="shared" si="17"/>
        <v>192632.42792720441</v>
      </c>
      <c r="K54" s="9">
        <f t="shared" si="5"/>
        <v>9168.2227458918624</v>
      </c>
      <c r="L54" s="9">
        <f t="shared" si="18"/>
        <v>21.01088</v>
      </c>
      <c r="M54" s="9">
        <f t="shared" si="19"/>
        <v>0.44704000000000121</v>
      </c>
      <c r="N54" s="13">
        <f t="shared" si="7"/>
        <v>7.5199194948544476E-2</v>
      </c>
      <c r="O54" s="4"/>
      <c r="P54" s="12">
        <f t="shared" si="20"/>
        <v>262.80431400000003</v>
      </c>
      <c r="Q54" s="4">
        <f t="shared" si="21"/>
        <v>188.13281899999996</v>
      </c>
      <c r="R54" s="4">
        <f t="shared" si="22"/>
        <v>111.8913</v>
      </c>
      <c r="S54" s="4">
        <f t="shared" si="23"/>
        <v>72.134779999999978</v>
      </c>
      <c r="T54" s="4"/>
      <c r="U54" s="11">
        <f>$D54/Graph!F$50</f>
        <v>5739.8561999999993</v>
      </c>
      <c r="V54" s="5">
        <f>INDEX(Graph!$D$26:$D$40,MATCH(U54,Graph!$D$26:$D$40,1))</f>
        <v>5500</v>
      </c>
      <c r="W54" s="7">
        <f>INDEX(Graph!$E$26:$E$40,MATCH(U54,Graph!$D$26:$D$40,1))</f>
        <v>270</v>
      </c>
      <c r="X54" s="5">
        <f>INDEX(Graph!$D$26:$D$40,MATCH(U54,Graph!$D$26:$D$40,1)+1)</f>
        <v>6000</v>
      </c>
      <c r="Y54" s="7">
        <f>INDEX(Graph!$E$26:$E$40,MATCH(U54,Graph!$D$26:$D$40,1)+1)</f>
        <v>255</v>
      </c>
      <c r="Z54" s="4">
        <f t="shared" si="24"/>
        <v>262.80431400000003</v>
      </c>
      <c r="AA54" s="7"/>
      <c r="AB54" s="11">
        <f>$D56/Graph!G$50</f>
        <v>3187.6116999999995</v>
      </c>
      <c r="AC54" s="5">
        <f>INDEX(Graph!$D$26:$D$40,MATCH(AB54,Graph!$D$26:$D$40,1))</f>
        <v>3000</v>
      </c>
      <c r="AD54" s="7">
        <f>INDEX(Graph!$E$26:$E$40,MATCH(AB54,Graph!$D$26:$D$40,1))</f>
        <v>175</v>
      </c>
      <c r="AE54" s="5">
        <f>INDEX(Graph!$D$26:$D$40,MATCH(AB54,Graph!$D$26:$D$40,1)+1)</f>
        <v>3500</v>
      </c>
      <c r="AF54" s="7">
        <f>INDEX(Graph!$E$26:$E$40,MATCH(AB54,Graph!$D$26:$D$40,1)+1)</f>
        <v>210</v>
      </c>
      <c r="AG54" s="4">
        <f t="shared" si="25"/>
        <v>188.13281899999996</v>
      </c>
      <c r="AH54" s="7"/>
      <c r="AI54" s="11">
        <f>$D56/Graph!H$50</f>
        <v>1955.59</v>
      </c>
      <c r="AJ54" s="5">
        <f>INDEX(Graph!$D$26:$D$40,MATCH(AI54,Graph!$D$26:$D$40,1))</f>
        <v>1500</v>
      </c>
      <c r="AK54" s="7">
        <f>INDEX(Graph!$E$26:$E$40,MATCH(AI54,Graph!$D$26:$D$40,1))</f>
        <v>80</v>
      </c>
      <c r="AL54" s="5">
        <f>INDEX(Graph!$D$26:$D$40,MATCH(AI54,Graph!$D$26:$D$40,1)+1)</f>
        <v>2000</v>
      </c>
      <c r="AM54" s="7">
        <f>INDEX(Graph!$E$26:$E$40,MATCH(AI54,Graph!$D$26:$D$40,1)+1)</f>
        <v>115</v>
      </c>
      <c r="AN54" s="4">
        <f t="shared" si="26"/>
        <v>111.8913</v>
      </c>
      <c r="AO54" s="7"/>
      <c r="AP54" s="11">
        <f>$D56/Graph!I$50</f>
        <v>1368.9129999999996</v>
      </c>
      <c r="AQ54" s="5">
        <f>INDEX(Graph!$D$26:$D$40,MATCH(AP54,Graph!$D$26:$D$40,1))</f>
        <v>1000</v>
      </c>
      <c r="AR54" s="7">
        <f>INDEX(Graph!$E$26:$E$40,MATCH(AP54,Graph!$D$26:$D$40,1))</f>
        <v>50</v>
      </c>
      <c r="AS54" s="5">
        <f>INDEX(Graph!$D$26:$D$40,MATCH(AP54,Graph!$D$26:$D$40,1)+1)</f>
        <v>1500</v>
      </c>
      <c r="AT54" s="7">
        <f>INDEX(Graph!$E$26:$E$40,MATCH(AP54,Graph!$D$26:$D$40,1)+1)</f>
        <v>80</v>
      </c>
      <c r="AU54" s="4">
        <f t="shared" si="27"/>
        <v>72.134779999999978</v>
      </c>
    </row>
    <row r="55" spans="4:47" ht="15.75" x14ac:dyDescent="0.3">
      <c r="D55" s="7">
        <v>48</v>
      </c>
      <c r="E55" s="8">
        <f>(D55/Graph!$C$3)*(D55/Graph!$C$3)*(D55/Graph!$C$3)*Graph!$C$4</f>
        <v>4.8827601274465193</v>
      </c>
      <c r="F55" s="4">
        <f t="shared" si="14"/>
        <v>259.14057600000001</v>
      </c>
      <c r="G55" s="4">
        <f t="shared" si="15"/>
        <v>254.25781587255349</v>
      </c>
      <c r="H55" s="13">
        <f t="shared" si="16"/>
        <v>3.0747314694372849</v>
      </c>
      <c r="I55" s="4"/>
      <c r="J55" s="12">
        <f t="shared" si="17"/>
        <v>189676.33064092492</v>
      </c>
      <c r="K55" s="9">
        <f t="shared" si="5"/>
        <v>8839.4555782165698</v>
      </c>
      <c r="L55" s="9">
        <f t="shared" si="18"/>
        <v>21.457920000000001</v>
      </c>
      <c r="M55" s="9">
        <f t="shared" si="19"/>
        <v>0.44704000000000121</v>
      </c>
      <c r="N55" s="13">
        <f t="shared" si="7"/>
        <v>7.7996089634640428E-2</v>
      </c>
      <c r="O55" s="4"/>
      <c r="P55" s="12">
        <f t="shared" si="20"/>
        <v>259.14057600000001</v>
      </c>
      <c r="Q55" s="4">
        <f t="shared" si="21"/>
        <v>192.68654999999995</v>
      </c>
      <c r="R55" s="4">
        <f t="shared" si="22"/>
        <v>114.68499999999999</v>
      </c>
      <c r="S55" s="4">
        <f t="shared" si="23"/>
        <v>73.810999999999964</v>
      </c>
      <c r="T55" s="4"/>
      <c r="U55" s="11">
        <f>$D55/Graph!F$50</f>
        <v>5861.9807999999994</v>
      </c>
      <c r="V55" s="5">
        <f>INDEX(Graph!$D$26:$D$40,MATCH(U55,Graph!$D$26:$D$40,1))</f>
        <v>5500</v>
      </c>
      <c r="W55" s="7">
        <f>INDEX(Graph!$E$26:$E$40,MATCH(U55,Graph!$D$26:$D$40,1))</f>
        <v>270</v>
      </c>
      <c r="X55" s="5">
        <f>INDEX(Graph!$D$26:$D$40,MATCH(U55,Graph!$D$26:$D$40,1)+1)</f>
        <v>6000</v>
      </c>
      <c r="Y55" s="7">
        <f>INDEX(Graph!$E$26:$E$40,MATCH(U55,Graph!$D$26:$D$40,1)+1)</f>
        <v>255</v>
      </c>
      <c r="Z55" s="4">
        <f t="shared" si="24"/>
        <v>259.14057600000001</v>
      </c>
      <c r="AA55" s="7"/>
      <c r="AB55" s="11">
        <f>$D57/Graph!G$50</f>
        <v>3252.6649999999995</v>
      </c>
      <c r="AC55" s="5">
        <f>INDEX(Graph!$D$26:$D$40,MATCH(AB55,Graph!$D$26:$D$40,1))</f>
        <v>3000</v>
      </c>
      <c r="AD55" s="7">
        <f>INDEX(Graph!$E$26:$E$40,MATCH(AB55,Graph!$D$26:$D$40,1))</f>
        <v>175</v>
      </c>
      <c r="AE55" s="5">
        <f>INDEX(Graph!$D$26:$D$40,MATCH(AB55,Graph!$D$26:$D$40,1)+1)</f>
        <v>3500</v>
      </c>
      <c r="AF55" s="7">
        <f>INDEX(Graph!$E$26:$E$40,MATCH(AB55,Graph!$D$26:$D$40,1)+1)</f>
        <v>210</v>
      </c>
      <c r="AG55" s="4">
        <f t="shared" si="25"/>
        <v>192.68654999999995</v>
      </c>
      <c r="AH55" s="7"/>
      <c r="AI55" s="11">
        <f>$D57/Graph!H$50</f>
        <v>1995.4999999999998</v>
      </c>
      <c r="AJ55" s="5">
        <f>INDEX(Graph!$D$26:$D$40,MATCH(AI55,Graph!$D$26:$D$40,1))</f>
        <v>1500</v>
      </c>
      <c r="AK55" s="7">
        <f>INDEX(Graph!$E$26:$E$40,MATCH(AI55,Graph!$D$26:$D$40,1))</f>
        <v>80</v>
      </c>
      <c r="AL55" s="5">
        <f>INDEX(Graph!$D$26:$D$40,MATCH(AI55,Graph!$D$26:$D$40,1)+1)</f>
        <v>2000</v>
      </c>
      <c r="AM55" s="7">
        <f>INDEX(Graph!$E$26:$E$40,MATCH(AI55,Graph!$D$26:$D$40,1)+1)</f>
        <v>115</v>
      </c>
      <c r="AN55" s="4">
        <f t="shared" si="26"/>
        <v>114.68499999999999</v>
      </c>
      <c r="AO55" s="7"/>
      <c r="AP55" s="11">
        <f>$D57/Graph!I$50</f>
        <v>1396.8499999999995</v>
      </c>
      <c r="AQ55" s="5">
        <f>INDEX(Graph!$D$26:$D$40,MATCH(AP55,Graph!$D$26:$D$40,1))</f>
        <v>1000</v>
      </c>
      <c r="AR55" s="7">
        <f>INDEX(Graph!$E$26:$E$40,MATCH(AP55,Graph!$D$26:$D$40,1))</f>
        <v>50</v>
      </c>
      <c r="AS55" s="5">
        <f>INDEX(Graph!$D$26:$D$40,MATCH(AP55,Graph!$D$26:$D$40,1)+1)</f>
        <v>1500</v>
      </c>
      <c r="AT55" s="7">
        <f>INDEX(Graph!$E$26:$E$40,MATCH(AP55,Graph!$D$26:$D$40,1)+1)</f>
        <v>80</v>
      </c>
      <c r="AU55" s="4">
        <f t="shared" si="27"/>
        <v>73.810999999999964</v>
      </c>
    </row>
    <row r="56" spans="4:47" ht="15.75" x14ac:dyDescent="0.3">
      <c r="D56" s="7">
        <v>49</v>
      </c>
      <c r="E56" s="8">
        <f>(D56/Graph!$C$3)*(D56/Graph!$C$3)*(D56/Graph!$C$3)*Graph!$C$4</f>
        <v>5.1943345471096949</v>
      </c>
      <c r="F56" s="4">
        <f t="shared" si="14"/>
        <v>255.47683800000001</v>
      </c>
      <c r="G56" s="4">
        <f t="shared" si="15"/>
        <v>250.28250345289032</v>
      </c>
      <c r="H56" s="13">
        <f t="shared" si="16"/>
        <v>3.155617122070824</v>
      </c>
      <c r="I56" s="4"/>
      <c r="J56" s="12">
        <f t="shared" si="17"/>
        <v>186710.74757585619</v>
      </c>
      <c r="K56" s="9">
        <f t="shared" si="5"/>
        <v>8523.6744361028832</v>
      </c>
      <c r="L56" s="9">
        <f t="shared" si="18"/>
        <v>21.904959999999999</v>
      </c>
      <c r="M56" s="9">
        <f t="shared" si="19"/>
        <v>0.44703999999999766</v>
      </c>
      <c r="N56" s="13">
        <f t="shared" si="7"/>
        <v>8.0885652633539265E-2</v>
      </c>
      <c r="O56" s="4"/>
      <c r="P56" s="12">
        <f t="shared" si="20"/>
        <v>255.47683800000001</v>
      </c>
      <c r="Q56" s="4">
        <f t="shared" si="21"/>
        <v>197.24028099999998</v>
      </c>
      <c r="R56" s="4">
        <f t="shared" si="22"/>
        <v>117.05377999999999</v>
      </c>
      <c r="S56" s="4">
        <f t="shared" si="23"/>
        <v>75.487219999999979</v>
      </c>
      <c r="T56" s="4"/>
      <c r="U56" s="11">
        <f>$D56/Graph!F$50</f>
        <v>5984.1053999999995</v>
      </c>
      <c r="V56" s="5">
        <f>INDEX(Graph!$D$26:$D$40,MATCH(U56,Graph!$D$26:$D$40,1))</f>
        <v>5500</v>
      </c>
      <c r="W56" s="7">
        <f>INDEX(Graph!$E$26:$E$40,MATCH(U56,Graph!$D$26:$D$40,1))</f>
        <v>270</v>
      </c>
      <c r="X56" s="5">
        <f>INDEX(Graph!$D$26:$D$40,MATCH(U56,Graph!$D$26:$D$40,1)+1)</f>
        <v>6000</v>
      </c>
      <c r="Y56" s="7">
        <f>INDEX(Graph!$E$26:$E$40,MATCH(U56,Graph!$D$26:$D$40,1)+1)</f>
        <v>255</v>
      </c>
      <c r="Z56" s="4">
        <f t="shared" si="24"/>
        <v>255.47683800000001</v>
      </c>
      <c r="AA56" s="7"/>
      <c r="AB56" s="11">
        <f>$D58/Graph!G$50</f>
        <v>3317.7182999999995</v>
      </c>
      <c r="AC56" s="5">
        <f>INDEX(Graph!$D$26:$D$40,MATCH(AB56,Graph!$D$26:$D$40,1))</f>
        <v>3000</v>
      </c>
      <c r="AD56" s="7">
        <f>INDEX(Graph!$E$26:$E$40,MATCH(AB56,Graph!$D$26:$D$40,1))</f>
        <v>175</v>
      </c>
      <c r="AE56" s="5">
        <f>INDEX(Graph!$D$26:$D$40,MATCH(AB56,Graph!$D$26:$D$40,1)+1)</f>
        <v>3500</v>
      </c>
      <c r="AF56" s="7">
        <f>INDEX(Graph!$E$26:$E$40,MATCH(AB56,Graph!$D$26:$D$40,1)+1)</f>
        <v>210</v>
      </c>
      <c r="AG56" s="4">
        <f t="shared" si="25"/>
        <v>197.24028099999998</v>
      </c>
      <c r="AH56" s="7"/>
      <c r="AI56" s="11">
        <f>$D58/Graph!H$50</f>
        <v>2035.4099999999999</v>
      </c>
      <c r="AJ56" s="5">
        <f>INDEX(Graph!$D$26:$D$40,MATCH(AI56,Graph!$D$26:$D$40,1))</f>
        <v>2000</v>
      </c>
      <c r="AK56" s="7">
        <f>INDEX(Graph!$E$26:$E$40,MATCH(AI56,Graph!$D$26:$D$40,1))</f>
        <v>115</v>
      </c>
      <c r="AL56" s="5">
        <f>INDEX(Graph!$D$26:$D$40,MATCH(AI56,Graph!$D$26:$D$40,1)+1)</f>
        <v>2500</v>
      </c>
      <c r="AM56" s="7">
        <f>INDEX(Graph!$E$26:$E$40,MATCH(AI56,Graph!$D$26:$D$40,1)+1)</f>
        <v>144</v>
      </c>
      <c r="AN56" s="4">
        <f t="shared" si="26"/>
        <v>117.05377999999999</v>
      </c>
      <c r="AO56" s="7"/>
      <c r="AP56" s="11">
        <f>$D58/Graph!I$50</f>
        <v>1424.7869999999996</v>
      </c>
      <c r="AQ56" s="5">
        <f>INDEX(Graph!$D$26:$D$40,MATCH(AP56,Graph!$D$26:$D$40,1))</f>
        <v>1000</v>
      </c>
      <c r="AR56" s="7">
        <f>INDEX(Graph!$E$26:$E$40,MATCH(AP56,Graph!$D$26:$D$40,1))</f>
        <v>50</v>
      </c>
      <c r="AS56" s="5">
        <f>INDEX(Graph!$D$26:$D$40,MATCH(AP56,Graph!$D$26:$D$40,1)+1)</f>
        <v>1500</v>
      </c>
      <c r="AT56" s="7">
        <f>INDEX(Graph!$E$26:$E$40,MATCH(AP56,Graph!$D$26:$D$40,1)+1)</f>
        <v>80</v>
      </c>
      <c r="AU56" s="4">
        <f t="shared" si="27"/>
        <v>75.487219999999979</v>
      </c>
    </row>
    <row r="57" spans="4:47" ht="15.75" x14ac:dyDescent="0.3">
      <c r="D57" s="7">
        <v>50</v>
      </c>
      <c r="E57" s="8">
        <f>(D57/Graph!$C$3)*(D57/Graph!$C$3)*(D57/Graph!$C$3)*Graph!$C$4</f>
        <v>5.5188893946290403</v>
      </c>
      <c r="F57" s="4">
        <f t="shared" si="14"/>
        <v>201.79401199999998</v>
      </c>
      <c r="G57" s="4">
        <f t="shared" si="15"/>
        <v>196.27512260537094</v>
      </c>
      <c r="H57" s="13">
        <f t="shared" si="16"/>
        <v>3.2608643464657185</v>
      </c>
      <c r="I57" s="4"/>
      <c r="J57" s="12">
        <f t="shared" si="17"/>
        <v>146421.24146360671</v>
      </c>
      <c r="K57" s="9">
        <f t="shared" si="5"/>
        <v>6550.6997791520544</v>
      </c>
      <c r="L57" s="9">
        <f t="shared" si="18"/>
        <v>22.352</v>
      </c>
      <c r="M57" s="9">
        <f t="shared" si="19"/>
        <v>0.44704000000000121</v>
      </c>
      <c r="N57" s="13">
        <f t="shared" si="7"/>
        <v>0.10524722439489446</v>
      </c>
      <c r="O57" s="4"/>
      <c r="P57" s="12">
        <f t="shared" si="20"/>
        <v>200.82270000000068</v>
      </c>
      <c r="Q57" s="4">
        <f t="shared" si="21"/>
        <v>201.79401199999998</v>
      </c>
      <c r="R57" s="4">
        <f t="shared" si="22"/>
        <v>119.36855999999999</v>
      </c>
      <c r="S57" s="4">
        <f t="shared" si="23"/>
        <v>77.163439999999966</v>
      </c>
      <c r="T57" s="4"/>
      <c r="U57" s="11">
        <f>$D57/Graph!F$50</f>
        <v>6106.2299999999987</v>
      </c>
      <c r="V57" s="5">
        <f>INDEX(Graph!$D$26:$D$40,MATCH(U57,Graph!$D$26:$D$40,1))</f>
        <v>6000</v>
      </c>
      <c r="W57" s="7">
        <f>INDEX(Graph!$E$26:$E$40,MATCH(U57,Graph!$D$26:$D$40,1))</f>
        <v>255</v>
      </c>
      <c r="X57" s="5">
        <f>INDEX(Graph!$D$26:$D$40,MATCH(U57,Graph!$D$26:$D$40,1)+1)</f>
        <v>6500</v>
      </c>
      <c r="Y57" s="7">
        <f>INDEX(Graph!$E$26:$E$40,MATCH(U57,Graph!$D$26:$D$40,1)+1)</f>
        <v>0</v>
      </c>
      <c r="Z57" s="4">
        <f t="shared" si="24"/>
        <v>200.82270000000068</v>
      </c>
      <c r="AA57" s="7"/>
      <c r="AB57" s="11">
        <f>$D59/Graph!G$50</f>
        <v>3382.7715999999996</v>
      </c>
      <c r="AC57" s="5">
        <f>INDEX(Graph!$D$26:$D$40,MATCH(AB57,Graph!$D$26:$D$40,1))</f>
        <v>3000</v>
      </c>
      <c r="AD57" s="7">
        <f>INDEX(Graph!$E$26:$E$40,MATCH(AB57,Graph!$D$26:$D$40,1))</f>
        <v>175</v>
      </c>
      <c r="AE57" s="5">
        <f>INDEX(Graph!$D$26:$D$40,MATCH(AB57,Graph!$D$26:$D$40,1)+1)</f>
        <v>3500</v>
      </c>
      <c r="AF57" s="7">
        <f>INDEX(Graph!$E$26:$E$40,MATCH(AB57,Graph!$D$26:$D$40,1)+1)</f>
        <v>210</v>
      </c>
      <c r="AG57" s="4">
        <f t="shared" si="25"/>
        <v>201.79401199999998</v>
      </c>
      <c r="AH57" s="7"/>
      <c r="AI57" s="11">
        <f>$D59/Graph!H$50</f>
        <v>2075.3199999999997</v>
      </c>
      <c r="AJ57" s="5">
        <f>INDEX(Graph!$D$26:$D$40,MATCH(AI57,Graph!$D$26:$D$40,1))</f>
        <v>2000</v>
      </c>
      <c r="AK57" s="7">
        <f>INDEX(Graph!$E$26:$E$40,MATCH(AI57,Graph!$D$26:$D$40,1))</f>
        <v>115</v>
      </c>
      <c r="AL57" s="5">
        <f>INDEX(Graph!$D$26:$D$40,MATCH(AI57,Graph!$D$26:$D$40,1)+1)</f>
        <v>2500</v>
      </c>
      <c r="AM57" s="7">
        <f>INDEX(Graph!$E$26:$E$40,MATCH(AI57,Graph!$D$26:$D$40,1)+1)</f>
        <v>144</v>
      </c>
      <c r="AN57" s="4">
        <f t="shared" si="26"/>
        <v>119.36855999999999</v>
      </c>
      <c r="AO57" s="7"/>
      <c r="AP57" s="11">
        <f>$D59/Graph!I$50</f>
        <v>1452.7239999999995</v>
      </c>
      <c r="AQ57" s="5">
        <f>INDEX(Graph!$D$26:$D$40,MATCH(AP57,Graph!$D$26:$D$40,1))</f>
        <v>1000</v>
      </c>
      <c r="AR57" s="7">
        <f>INDEX(Graph!$E$26:$E$40,MATCH(AP57,Graph!$D$26:$D$40,1))</f>
        <v>50</v>
      </c>
      <c r="AS57" s="5">
        <f>INDEX(Graph!$D$26:$D$40,MATCH(AP57,Graph!$D$26:$D$40,1)+1)</f>
        <v>1500</v>
      </c>
      <c r="AT57" s="7">
        <f>INDEX(Graph!$E$26:$E$40,MATCH(AP57,Graph!$D$26:$D$40,1)+1)</f>
        <v>80</v>
      </c>
      <c r="AU57" s="4">
        <f t="shared" si="27"/>
        <v>77.163439999999966</v>
      </c>
    </row>
    <row r="58" spans="4:47" ht="15.75" x14ac:dyDescent="0.3">
      <c r="D58" s="7">
        <v>51</v>
      </c>
      <c r="E58" s="8">
        <f>(D58/Graph!$C$3)*(D58/Graph!$C$3)*(D58/Graph!$C$3)*Graph!$C$4</f>
        <v>5.8566895766954943</v>
      </c>
      <c r="F58" s="4">
        <f t="shared" si="14"/>
        <v>206.34774299999998</v>
      </c>
      <c r="G58" s="4">
        <f t="shared" si="15"/>
        <v>200.49105342330449</v>
      </c>
      <c r="H58" s="13">
        <f t="shared" si="16"/>
        <v>3.3659591112926321</v>
      </c>
      <c r="I58" s="4"/>
      <c r="J58" s="12">
        <f t="shared" si="17"/>
        <v>149566.32585378515</v>
      </c>
      <c r="K58" s="9">
        <f t="shared" si="5"/>
        <v>6560.2027915993467</v>
      </c>
      <c r="L58" s="9">
        <f t="shared" si="18"/>
        <v>22.799039999999998</v>
      </c>
      <c r="M58" s="9">
        <f t="shared" si="19"/>
        <v>0.44703999999999766</v>
      </c>
      <c r="N58" s="13">
        <f t="shared" si="7"/>
        <v>0.10509476482691375</v>
      </c>
      <c r="O58" s="4"/>
      <c r="P58" s="12">
        <f t="shared" si="20"/>
        <v>138.53915400000062</v>
      </c>
      <c r="Q58" s="4">
        <f t="shared" si="21"/>
        <v>206.34774299999998</v>
      </c>
      <c r="R58" s="4">
        <f t="shared" si="22"/>
        <v>121.68334</v>
      </c>
      <c r="S58" s="4">
        <f t="shared" si="23"/>
        <v>78.839659999999981</v>
      </c>
      <c r="T58" s="4"/>
      <c r="U58" s="11">
        <f>$D58/Graph!F$50</f>
        <v>6228.3545999999988</v>
      </c>
      <c r="V58" s="5">
        <f>INDEX(Graph!$D$26:$D$40,MATCH(U58,Graph!$D$26:$D$40,1))</f>
        <v>6000</v>
      </c>
      <c r="W58" s="7">
        <f>INDEX(Graph!$E$26:$E$40,MATCH(U58,Graph!$D$26:$D$40,1))</f>
        <v>255</v>
      </c>
      <c r="X58" s="5">
        <f>INDEX(Graph!$D$26:$D$40,MATCH(U58,Graph!$D$26:$D$40,1)+1)</f>
        <v>6500</v>
      </c>
      <c r="Y58" s="7">
        <f>INDEX(Graph!$E$26:$E$40,MATCH(U58,Graph!$D$26:$D$40,1)+1)</f>
        <v>0</v>
      </c>
      <c r="Z58" s="4">
        <f t="shared" si="24"/>
        <v>138.53915400000062</v>
      </c>
      <c r="AA58" s="7"/>
      <c r="AB58" s="11">
        <f>$D60/Graph!G$50</f>
        <v>3447.8248999999996</v>
      </c>
      <c r="AC58" s="5">
        <f>INDEX(Graph!$D$26:$D$40,MATCH(AB58,Graph!$D$26:$D$40,1))</f>
        <v>3000</v>
      </c>
      <c r="AD58" s="7">
        <f>INDEX(Graph!$E$26:$E$40,MATCH(AB58,Graph!$D$26:$D$40,1))</f>
        <v>175</v>
      </c>
      <c r="AE58" s="5">
        <f>INDEX(Graph!$D$26:$D$40,MATCH(AB58,Graph!$D$26:$D$40,1)+1)</f>
        <v>3500</v>
      </c>
      <c r="AF58" s="7">
        <f>INDEX(Graph!$E$26:$E$40,MATCH(AB58,Graph!$D$26:$D$40,1)+1)</f>
        <v>210</v>
      </c>
      <c r="AG58" s="4">
        <f t="shared" si="25"/>
        <v>206.34774299999998</v>
      </c>
      <c r="AH58" s="7"/>
      <c r="AI58" s="11">
        <f>$D60/Graph!H$50</f>
        <v>2115.23</v>
      </c>
      <c r="AJ58" s="5">
        <f>INDEX(Graph!$D$26:$D$40,MATCH(AI58,Graph!$D$26:$D$40,1))</f>
        <v>2000</v>
      </c>
      <c r="AK58" s="7">
        <f>INDEX(Graph!$E$26:$E$40,MATCH(AI58,Graph!$D$26:$D$40,1))</f>
        <v>115</v>
      </c>
      <c r="AL58" s="5">
        <f>INDEX(Graph!$D$26:$D$40,MATCH(AI58,Graph!$D$26:$D$40,1)+1)</f>
        <v>2500</v>
      </c>
      <c r="AM58" s="7">
        <f>INDEX(Graph!$E$26:$E$40,MATCH(AI58,Graph!$D$26:$D$40,1)+1)</f>
        <v>144</v>
      </c>
      <c r="AN58" s="4">
        <f t="shared" si="26"/>
        <v>121.68334</v>
      </c>
      <c r="AO58" s="7"/>
      <c r="AP58" s="11">
        <f>$D60/Graph!I$50</f>
        <v>1480.6609999999996</v>
      </c>
      <c r="AQ58" s="5">
        <f>INDEX(Graph!$D$26:$D$40,MATCH(AP58,Graph!$D$26:$D$40,1))</f>
        <v>1000</v>
      </c>
      <c r="AR58" s="7">
        <f>INDEX(Graph!$E$26:$E$40,MATCH(AP58,Graph!$D$26:$D$40,1))</f>
        <v>50</v>
      </c>
      <c r="AS58" s="5">
        <f>INDEX(Graph!$D$26:$D$40,MATCH(AP58,Graph!$D$26:$D$40,1)+1)</f>
        <v>1500</v>
      </c>
      <c r="AT58" s="7">
        <f>INDEX(Graph!$E$26:$E$40,MATCH(AP58,Graph!$D$26:$D$40,1)+1)</f>
        <v>80</v>
      </c>
      <c r="AU58" s="4">
        <f t="shared" si="27"/>
        <v>78.839659999999981</v>
      </c>
    </row>
    <row r="59" spans="4:47" ht="15.75" x14ac:dyDescent="0.3">
      <c r="D59" s="7">
        <v>52</v>
      </c>
      <c r="E59" s="8">
        <f>(D59/Graph!$C$3)*(D59/Graph!$C$3)*(D59/Graph!$C$3)*Graph!$C$4</f>
        <v>6.2080000000000011</v>
      </c>
      <c r="F59" s="4">
        <f t="shared" si="14"/>
        <v>210.77269199999998</v>
      </c>
      <c r="G59" s="4">
        <f t="shared" si="15"/>
        <v>204.56469199999998</v>
      </c>
      <c r="H59" s="13">
        <f t="shared" si="16"/>
        <v>3.4709806970649324</v>
      </c>
      <c r="I59" s="4"/>
      <c r="J59" s="12">
        <f t="shared" si="17"/>
        <v>152605.26023199997</v>
      </c>
      <c r="K59" s="9">
        <f t="shared" si="5"/>
        <v>6564.773941757061</v>
      </c>
      <c r="L59" s="9">
        <f t="shared" si="18"/>
        <v>23.246079999999999</v>
      </c>
      <c r="M59" s="9">
        <f t="shared" si="19"/>
        <v>0.44704000000000121</v>
      </c>
      <c r="N59" s="13">
        <f t="shared" si="7"/>
        <v>0.10502158577230042</v>
      </c>
      <c r="O59" s="4"/>
      <c r="P59" s="12">
        <f t="shared" si="20"/>
        <v>76.255608000000592</v>
      </c>
      <c r="Q59" s="4">
        <f t="shared" si="21"/>
        <v>210.77269199999998</v>
      </c>
      <c r="R59" s="4">
        <f t="shared" si="22"/>
        <v>123.99811999999999</v>
      </c>
      <c r="S59" s="4">
        <f t="shared" si="23"/>
        <v>80.601859999999959</v>
      </c>
      <c r="T59" s="4"/>
      <c r="U59" s="11">
        <f>$D59/Graph!F$50</f>
        <v>6350.4791999999989</v>
      </c>
      <c r="V59" s="5">
        <f>INDEX(Graph!$D$26:$D$40,MATCH(U59,Graph!$D$26:$D$40,1))</f>
        <v>6000</v>
      </c>
      <c r="W59" s="7">
        <f>INDEX(Graph!$E$26:$E$40,MATCH(U59,Graph!$D$26:$D$40,1))</f>
        <v>255</v>
      </c>
      <c r="X59" s="5">
        <f>INDEX(Graph!$D$26:$D$40,MATCH(U59,Graph!$D$26:$D$40,1)+1)</f>
        <v>6500</v>
      </c>
      <c r="Y59" s="7">
        <f>INDEX(Graph!$E$26:$E$40,MATCH(U59,Graph!$D$26:$D$40,1)+1)</f>
        <v>0</v>
      </c>
      <c r="Z59" s="4">
        <f t="shared" si="24"/>
        <v>76.255608000000592</v>
      </c>
      <c r="AA59" s="7"/>
      <c r="AB59" s="11">
        <f>$D61/Graph!G$50</f>
        <v>3512.8781999999997</v>
      </c>
      <c r="AC59" s="5">
        <f>INDEX(Graph!$D$26:$D$40,MATCH(AB59,Graph!$D$26:$D$40,1))</f>
        <v>3500</v>
      </c>
      <c r="AD59" s="7">
        <f>INDEX(Graph!$E$26:$E$40,MATCH(AB59,Graph!$D$26:$D$40,1))</f>
        <v>210</v>
      </c>
      <c r="AE59" s="5">
        <f>INDEX(Graph!$D$26:$D$40,MATCH(AB59,Graph!$D$26:$D$40,1)+1)</f>
        <v>4000</v>
      </c>
      <c r="AF59" s="7">
        <f>INDEX(Graph!$E$26:$E$40,MATCH(AB59,Graph!$D$26:$D$40,1)+1)</f>
        <v>240</v>
      </c>
      <c r="AG59" s="4">
        <f t="shared" si="25"/>
        <v>210.77269199999998</v>
      </c>
      <c r="AH59" s="7"/>
      <c r="AI59" s="11">
        <f>$D61/Graph!H$50</f>
        <v>2155.14</v>
      </c>
      <c r="AJ59" s="5">
        <f>INDEX(Graph!$D$26:$D$40,MATCH(AI59,Graph!$D$26:$D$40,1))</f>
        <v>2000</v>
      </c>
      <c r="AK59" s="7">
        <f>INDEX(Graph!$E$26:$E$40,MATCH(AI59,Graph!$D$26:$D$40,1))</f>
        <v>115</v>
      </c>
      <c r="AL59" s="5">
        <f>INDEX(Graph!$D$26:$D$40,MATCH(AI59,Graph!$D$26:$D$40,1)+1)</f>
        <v>2500</v>
      </c>
      <c r="AM59" s="7">
        <f>INDEX(Graph!$E$26:$E$40,MATCH(AI59,Graph!$D$26:$D$40,1)+1)</f>
        <v>144</v>
      </c>
      <c r="AN59" s="4">
        <f t="shared" si="26"/>
        <v>123.99811999999999</v>
      </c>
      <c r="AO59" s="7"/>
      <c r="AP59" s="11">
        <f>$D61/Graph!I$50</f>
        <v>1508.5979999999995</v>
      </c>
      <c r="AQ59" s="5">
        <f>INDEX(Graph!$D$26:$D$40,MATCH(AP59,Graph!$D$26:$D$40,1))</f>
        <v>1500</v>
      </c>
      <c r="AR59" s="7">
        <f>INDEX(Graph!$E$26:$E$40,MATCH(AP59,Graph!$D$26:$D$40,1))</f>
        <v>80</v>
      </c>
      <c r="AS59" s="5">
        <f>INDEX(Graph!$D$26:$D$40,MATCH(AP59,Graph!$D$26:$D$40,1)+1)</f>
        <v>2000</v>
      </c>
      <c r="AT59" s="7">
        <f>INDEX(Graph!$E$26:$E$40,MATCH(AP59,Graph!$D$26:$D$40,1)+1)</f>
        <v>115</v>
      </c>
      <c r="AU59" s="4">
        <f t="shared" si="27"/>
        <v>80.601859999999959</v>
      </c>
    </row>
    <row r="60" spans="4:47" ht="15.75" x14ac:dyDescent="0.3">
      <c r="D60" s="7">
        <v>53</v>
      </c>
      <c r="E60" s="8">
        <f>(D60/Graph!$C$3)*(D60/Graph!$C$3)*(D60/Graph!$C$3)*Graph!$C$4</f>
        <v>6.5730855712335003</v>
      </c>
      <c r="F60" s="4">
        <f t="shared" si="14"/>
        <v>214.67588999999998</v>
      </c>
      <c r="G60" s="4">
        <f t="shared" si="15"/>
        <v>208.10280442876649</v>
      </c>
      <c r="H60" s="13">
        <f t="shared" si="16"/>
        <v>3.5762020401621957</v>
      </c>
      <c r="I60" s="4"/>
      <c r="J60" s="12">
        <f t="shared" si="17"/>
        <v>155244.69210385979</v>
      </c>
      <c r="K60" s="9">
        <f t="shared" si="5"/>
        <v>6552.3110550176507</v>
      </c>
      <c r="L60" s="9">
        <f t="shared" si="18"/>
        <v>23.69312</v>
      </c>
      <c r="M60" s="9">
        <f t="shared" si="19"/>
        <v>0.44704000000000121</v>
      </c>
      <c r="N60" s="13">
        <f t="shared" si="7"/>
        <v>0.10522134309726305</v>
      </c>
      <c r="O60" s="4"/>
      <c r="P60" s="12">
        <f t="shared" si="20"/>
        <v>13.972062000000534</v>
      </c>
      <c r="Q60" s="4">
        <f t="shared" si="21"/>
        <v>214.67588999999998</v>
      </c>
      <c r="R60" s="4">
        <f t="shared" si="22"/>
        <v>126.31289999999998</v>
      </c>
      <c r="S60" s="4">
        <f t="shared" si="23"/>
        <v>82.55744999999996</v>
      </c>
      <c r="T60" s="4"/>
      <c r="U60" s="11">
        <f>$D60/Graph!F$50</f>
        <v>6472.603799999999</v>
      </c>
      <c r="V60" s="5">
        <f>INDEX(Graph!$D$26:$D$40,MATCH(U60,Graph!$D$26:$D$40,1))</f>
        <v>6000</v>
      </c>
      <c r="W60" s="7">
        <f>INDEX(Graph!$E$26:$E$40,MATCH(U60,Graph!$D$26:$D$40,1))</f>
        <v>255</v>
      </c>
      <c r="X60" s="5">
        <f>INDEX(Graph!$D$26:$D$40,MATCH(U60,Graph!$D$26:$D$40,1)+1)</f>
        <v>6500</v>
      </c>
      <c r="Y60" s="7">
        <f>INDEX(Graph!$E$26:$E$40,MATCH(U60,Graph!$D$26:$D$40,1)+1)</f>
        <v>0</v>
      </c>
      <c r="Z60" s="4">
        <f t="shared" si="24"/>
        <v>13.972062000000534</v>
      </c>
      <c r="AA60" s="7"/>
      <c r="AB60" s="11">
        <f>$D62/Graph!G$50</f>
        <v>3577.9314999999997</v>
      </c>
      <c r="AC60" s="5">
        <f>INDEX(Graph!$D$26:$D$40,MATCH(AB60,Graph!$D$26:$D$40,1))</f>
        <v>3500</v>
      </c>
      <c r="AD60" s="7">
        <f>INDEX(Graph!$E$26:$E$40,MATCH(AB60,Graph!$D$26:$D$40,1))</f>
        <v>210</v>
      </c>
      <c r="AE60" s="5">
        <f>INDEX(Graph!$D$26:$D$40,MATCH(AB60,Graph!$D$26:$D$40,1)+1)</f>
        <v>4000</v>
      </c>
      <c r="AF60" s="7">
        <f>INDEX(Graph!$E$26:$E$40,MATCH(AB60,Graph!$D$26:$D$40,1)+1)</f>
        <v>240</v>
      </c>
      <c r="AG60" s="4">
        <f t="shared" si="25"/>
        <v>214.67588999999998</v>
      </c>
      <c r="AH60" s="7"/>
      <c r="AI60" s="11">
        <f>$D62/Graph!H$50</f>
        <v>2195.0499999999997</v>
      </c>
      <c r="AJ60" s="5">
        <f>INDEX(Graph!$D$26:$D$40,MATCH(AI60,Graph!$D$26:$D$40,1))</f>
        <v>2000</v>
      </c>
      <c r="AK60" s="7">
        <f>INDEX(Graph!$E$26:$E$40,MATCH(AI60,Graph!$D$26:$D$40,1))</f>
        <v>115</v>
      </c>
      <c r="AL60" s="5">
        <f>INDEX(Graph!$D$26:$D$40,MATCH(AI60,Graph!$D$26:$D$40,1)+1)</f>
        <v>2500</v>
      </c>
      <c r="AM60" s="7">
        <f>INDEX(Graph!$E$26:$E$40,MATCH(AI60,Graph!$D$26:$D$40,1)+1)</f>
        <v>144</v>
      </c>
      <c r="AN60" s="4">
        <f t="shared" si="26"/>
        <v>126.31289999999998</v>
      </c>
      <c r="AO60" s="7"/>
      <c r="AP60" s="11">
        <f>$D62/Graph!I$50</f>
        <v>1536.5349999999994</v>
      </c>
      <c r="AQ60" s="5">
        <f>INDEX(Graph!$D$26:$D$40,MATCH(AP60,Graph!$D$26:$D$40,1))</f>
        <v>1500</v>
      </c>
      <c r="AR60" s="7">
        <f>INDEX(Graph!$E$26:$E$40,MATCH(AP60,Graph!$D$26:$D$40,1))</f>
        <v>80</v>
      </c>
      <c r="AS60" s="5">
        <f>INDEX(Graph!$D$26:$D$40,MATCH(AP60,Graph!$D$26:$D$40,1)+1)</f>
        <v>2000</v>
      </c>
      <c r="AT60" s="7">
        <f>INDEX(Graph!$E$26:$E$40,MATCH(AP60,Graph!$D$26:$D$40,1)+1)</f>
        <v>115</v>
      </c>
      <c r="AU60" s="4">
        <f t="shared" si="27"/>
        <v>82.55744999999996</v>
      </c>
    </row>
    <row r="61" spans="4:47" ht="15.75" x14ac:dyDescent="0.3">
      <c r="D61" s="7">
        <v>54</v>
      </c>
      <c r="E61" s="8">
        <f>(D61/Graph!$C$3)*(D61/Graph!$C$3)*(D61/Graph!$C$3)*Graph!$C$4</f>
        <v>6.952211197086938</v>
      </c>
      <c r="F61" s="4">
        <f t="shared" si="14"/>
        <v>218.57908799999998</v>
      </c>
      <c r="G61" s="4">
        <f t="shared" si="15"/>
        <v>211.62687680291305</v>
      </c>
      <c r="H61" s="13">
        <f t="shared" si="16"/>
        <v>3.6816234552432232</v>
      </c>
      <c r="I61" s="4"/>
      <c r="J61" s="12">
        <f t="shared" si="17"/>
        <v>157873.65009497313</v>
      </c>
      <c r="K61" s="9">
        <f t="shared" si="5"/>
        <v>6539.875878824877</v>
      </c>
      <c r="L61" s="9">
        <f t="shared" si="18"/>
        <v>24.140159999999998</v>
      </c>
      <c r="M61" s="9">
        <f t="shared" si="19"/>
        <v>0.44703999999999766</v>
      </c>
      <c r="N61" s="13">
        <f t="shared" si="7"/>
        <v>0.10542141508102744</v>
      </c>
      <c r="O61" s="4"/>
      <c r="P61" s="12">
        <f t="shared" si="20"/>
        <v>0</v>
      </c>
      <c r="Q61" s="4">
        <f t="shared" si="21"/>
        <v>218.57908799999998</v>
      </c>
      <c r="R61" s="4">
        <f t="shared" si="22"/>
        <v>128.62768</v>
      </c>
      <c r="S61" s="4">
        <f t="shared" si="23"/>
        <v>84.513039999999961</v>
      </c>
      <c r="T61" s="4"/>
      <c r="U61" s="11">
        <f>$D61/Graph!F$50</f>
        <v>6594.7283999999991</v>
      </c>
      <c r="V61" s="5">
        <f>INDEX(Graph!$D$26:$D$40,MATCH(U61,Graph!$D$26:$D$40,1))</f>
        <v>6500</v>
      </c>
      <c r="W61" s="7">
        <f>INDEX(Graph!$E$26:$E$40,MATCH(U61,Graph!$D$26:$D$40,1))</f>
        <v>0</v>
      </c>
      <c r="X61" s="5">
        <f>INDEX(Graph!$D$26:$D$40,MATCH(U61,Graph!$D$26:$D$40,1)+1)</f>
        <v>100000</v>
      </c>
      <c r="Y61" s="7">
        <f>INDEX(Graph!$E$26:$E$40,MATCH(U61,Graph!$D$26:$D$40,1)+1)</f>
        <v>0</v>
      </c>
      <c r="Z61" s="4">
        <f t="shared" si="24"/>
        <v>0</v>
      </c>
      <c r="AA61" s="7"/>
      <c r="AB61" s="11">
        <f>$D63/Graph!G$50</f>
        <v>3642.9847999999997</v>
      </c>
      <c r="AC61" s="5">
        <f>INDEX(Graph!$D$26:$D$40,MATCH(AB61,Graph!$D$26:$D$40,1))</f>
        <v>3500</v>
      </c>
      <c r="AD61" s="7">
        <f>INDEX(Graph!$E$26:$E$40,MATCH(AB61,Graph!$D$26:$D$40,1))</f>
        <v>210</v>
      </c>
      <c r="AE61" s="5">
        <f>INDEX(Graph!$D$26:$D$40,MATCH(AB61,Graph!$D$26:$D$40,1)+1)</f>
        <v>4000</v>
      </c>
      <c r="AF61" s="7">
        <f>INDEX(Graph!$E$26:$E$40,MATCH(AB61,Graph!$D$26:$D$40,1)+1)</f>
        <v>240</v>
      </c>
      <c r="AG61" s="4">
        <f t="shared" si="25"/>
        <v>218.57908799999998</v>
      </c>
      <c r="AH61" s="7"/>
      <c r="AI61" s="11">
        <f>$D63/Graph!H$50</f>
        <v>2234.96</v>
      </c>
      <c r="AJ61" s="5">
        <f>INDEX(Graph!$D$26:$D$40,MATCH(AI61,Graph!$D$26:$D$40,1))</f>
        <v>2000</v>
      </c>
      <c r="AK61" s="7">
        <f>INDEX(Graph!$E$26:$E$40,MATCH(AI61,Graph!$D$26:$D$40,1))</f>
        <v>115</v>
      </c>
      <c r="AL61" s="5">
        <f>INDEX(Graph!$D$26:$D$40,MATCH(AI61,Graph!$D$26:$D$40,1)+1)</f>
        <v>2500</v>
      </c>
      <c r="AM61" s="7">
        <f>INDEX(Graph!$E$26:$E$40,MATCH(AI61,Graph!$D$26:$D$40,1)+1)</f>
        <v>144</v>
      </c>
      <c r="AN61" s="4">
        <f t="shared" si="26"/>
        <v>128.62768</v>
      </c>
      <c r="AO61" s="7"/>
      <c r="AP61" s="11">
        <f>$D63/Graph!I$50</f>
        <v>1564.4719999999995</v>
      </c>
      <c r="AQ61" s="5">
        <f>INDEX(Graph!$D$26:$D$40,MATCH(AP61,Graph!$D$26:$D$40,1))</f>
        <v>1500</v>
      </c>
      <c r="AR61" s="7">
        <f>INDEX(Graph!$E$26:$E$40,MATCH(AP61,Graph!$D$26:$D$40,1))</f>
        <v>80</v>
      </c>
      <c r="AS61" s="5">
        <f>INDEX(Graph!$D$26:$D$40,MATCH(AP61,Graph!$D$26:$D$40,1)+1)</f>
        <v>2000</v>
      </c>
      <c r="AT61" s="7">
        <f>INDEX(Graph!$E$26:$E$40,MATCH(AP61,Graph!$D$26:$D$40,1)+1)</f>
        <v>115</v>
      </c>
      <c r="AU61" s="4">
        <f t="shared" si="27"/>
        <v>84.513039999999961</v>
      </c>
    </row>
    <row r="62" spans="4:47" ht="15.75" x14ac:dyDescent="0.3">
      <c r="D62" s="7">
        <v>55</v>
      </c>
      <c r="E62" s="8">
        <f>(D62/Graph!$C$3)*(D62/Graph!$C$3)*(D62/Graph!$C$3)*Graph!$C$4</f>
        <v>7.345641784251252</v>
      </c>
      <c r="F62" s="4">
        <f t="shared" si="14"/>
        <v>222.48228599999999</v>
      </c>
      <c r="G62" s="4">
        <f t="shared" si="15"/>
        <v>215.13664421574873</v>
      </c>
      <c r="H62" s="13">
        <f t="shared" si="16"/>
        <v>3.7872454107311659</v>
      </c>
      <c r="I62" s="4"/>
      <c r="J62" s="12">
        <f t="shared" si="17"/>
        <v>160491.93658494856</v>
      </c>
      <c r="K62" s="9">
        <f t="shared" si="5"/>
        <v>6527.4588641630025</v>
      </c>
      <c r="L62" s="9">
        <f t="shared" si="18"/>
        <v>24.587199999999999</v>
      </c>
      <c r="M62" s="9">
        <f t="shared" si="19"/>
        <v>0.44704000000000121</v>
      </c>
      <c r="N62" s="13">
        <f t="shared" si="7"/>
        <v>0.10562195548794273</v>
      </c>
      <c r="O62" s="4"/>
      <c r="P62" s="12">
        <f t="shared" si="20"/>
        <v>0</v>
      </c>
      <c r="Q62" s="4">
        <f t="shared" si="21"/>
        <v>222.48228599999999</v>
      </c>
      <c r="R62" s="4">
        <f t="shared" si="22"/>
        <v>130.94245999999998</v>
      </c>
      <c r="S62" s="4">
        <f t="shared" si="23"/>
        <v>86.468629999999962</v>
      </c>
      <c r="T62" s="4"/>
      <c r="U62" s="11">
        <f>$D62/Graph!F$50</f>
        <v>6716.8529999999992</v>
      </c>
      <c r="V62" s="5">
        <f>INDEX(Graph!$D$26:$D$40,MATCH(U62,Graph!$D$26:$D$40,1))</f>
        <v>6500</v>
      </c>
      <c r="W62" s="7">
        <f>INDEX(Graph!$E$26:$E$40,MATCH(U62,Graph!$D$26:$D$40,1))</f>
        <v>0</v>
      </c>
      <c r="X62" s="5">
        <f>INDEX(Graph!$D$26:$D$40,MATCH(U62,Graph!$D$26:$D$40,1)+1)</f>
        <v>100000</v>
      </c>
      <c r="Y62" s="7">
        <f>INDEX(Graph!$E$26:$E$40,MATCH(U62,Graph!$D$26:$D$40,1)+1)</f>
        <v>0</v>
      </c>
      <c r="Z62" s="4">
        <f t="shared" si="24"/>
        <v>0</v>
      </c>
      <c r="AA62" s="7"/>
      <c r="AB62" s="11">
        <f>$D64/Graph!G$50</f>
        <v>3708.0380999999998</v>
      </c>
      <c r="AC62" s="5">
        <f>INDEX(Graph!$D$26:$D$40,MATCH(AB62,Graph!$D$26:$D$40,1))</f>
        <v>3500</v>
      </c>
      <c r="AD62" s="7">
        <f>INDEX(Graph!$E$26:$E$40,MATCH(AB62,Graph!$D$26:$D$40,1))</f>
        <v>210</v>
      </c>
      <c r="AE62" s="5">
        <f>INDEX(Graph!$D$26:$D$40,MATCH(AB62,Graph!$D$26:$D$40,1)+1)</f>
        <v>4000</v>
      </c>
      <c r="AF62" s="7">
        <f>INDEX(Graph!$E$26:$E$40,MATCH(AB62,Graph!$D$26:$D$40,1)+1)</f>
        <v>240</v>
      </c>
      <c r="AG62" s="4">
        <f t="shared" si="25"/>
        <v>222.48228599999999</v>
      </c>
      <c r="AH62" s="7"/>
      <c r="AI62" s="11">
        <f>$D64/Graph!H$50</f>
        <v>2274.87</v>
      </c>
      <c r="AJ62" s="5">
        <f>INDEX(Graph!$D$26:$D$40,MATCH(AI62,Graph!$D$26:$D$40,1))</f>
        <v>2000</v>
      </c>
      <c r="AK62" s="7">
        <f>INDEX(Graph!$E$26:$E$40,MATCH(AI62,Graph!$D$26:$D$40,1))</f>
        <v>115</v>
      </c>
      <c r="AL62" s="5">
        <f>INDEX(Graph!$D$26:$D$40,MATCH(AI62,Graph!$D$26:$D$40,1)+1)</f>
        <v>2500</v>
      </c>
      <c r="AM62" s="7">
        <f>INDEX(Graph!$E$26:$E$40,MATCH(AI62,Graph!$D$26:$D$40,1)+1)</f>
        <v>144</v>
      </c>
      <c r="AN62" s="4">
        <f t="shared" si="26"/>
        <v>130.94245999999998</v>
      </c>
      <c r="AO62" s="7"/>
      <c r="AP62" s="11">
        <f>$D64/Graph!I$50</f>
        <v>1592.4089999999994</v>
      </c>
      <c r="AQ62" s="5">
        <f>INDEX(Graph!$D$26:$D$40,MATCH(AP62,Graph!$D$26:$D$40,1))</f>
        <v>1500</v>
      </c>
      <c r="AR62" s="7">
        <f>INDEX(Graph!$E$26:$E$40,MATCH(AP62,Graph!$D$26:$D$40,1))</f>
        <v>80</v>
      </c>
      <c r="AS62" s="5">
        <f>INDEX(Graph!$D$26:$D$40,MATCH(AP62,Graph!$D$26:$D$40,1)+1)</f>
        <v>2000</v>
      </c>
      <c r="AT62" s="7">
        <f>INDEX(Graph!$E$26:$E$40,MATCH(AP62,Graph!$D$26:$D$40,1)+1)</f>
        <v>115</v>
      </c>
      <c r="AU62" s="4">
        <f t="shared" si="27"/>
        <v>86.468629999999962</v>
      </c>
    </row>
    <row r="63" spans="4:47" ht="15.75" x14ac:dyDescent="0.3">
      <c r="D63" s="7">
        <v>56</v>
      </c>
      <c r="E63" s="8">
        <f>(D63/Graph!$C$3)*(D63/Graph!$C$3)*(D63/Graph!$C$3)*Graph!$C$4</f>
        <v>7.7536422394173883</v>
      </c>
      <c r="F63" s="4">
        <f t="shared" si="14"/>
        <v>226.38548399999999</v>
      </c>
      <c r="G63" s="4">
        <f t="shared" si="15"/>
        <v>218.6318417605826</v>
      </c>
      <c r="H63" s="13">
        <f t="shared" si="16"/>
        <v>3.893068520074757</v>
      </c>
      <c r="I63" s="4"/>
      <c r="J63" s="12">
        <f t="shared" si="17"/>
        <v>163099.35395339463</v>
      </c>
      <c r="K63" s="9">
        <f t="shared" si="5"/>
        <v>6515.0511440888413</v>
      </c>
      <c r="L63" s="9">
        <f t="shared" si="18"/>
        <v>25.03424</v>
      </c>
      <c r="M63" s="9">
        <f t="shared" si="19"/>
        <v>0.44704000000000121</v>
      </c>
      <c r="N63" s="13">
        <f t="shared" si="7"/>
        <v>0.10582310934359113</v>
      </c>
      <c r="O63" s="4"/>
      <c r="P63" s="12">
        <f t="shared" si="20"/>
        <v>0</v>
      </c>
      <c r="Q63" s="4">
        <f t="shared" si="21"/>
        <v>226.38548399999999</v>
      </c>
      <c r="R63" s="4">
        <f t="shared" si="22"/>
        <v>133.25723999999997</v>
      </c>
      <c r="S63" s="4">
        <f t="shared" si="23"/>
        <v>88.424219999999963</v>
      </c>
      <c r="T63" s="4"/>
      <c r="U63" s="11">
        <f>$D63/Graph!F$50</f>
        <v>6838.9775999999993</v>
      </c>
      <c r="V63" s="5">
        <f>INDEX(Graph!$D$26:$D$40,MATCH(U63,Graph!$D$26:$D$40,1))</f>
        <v>6500</v>
      </c>
      <c r="W63" s="7">
        <f>INDEX(Graph!$E$26:$E$40,MATCH(U63,Graph!$D$26:$D$40,1))</f>
        <v>0</v>
      </c>
      <c r="X63" s="5">
        <f>INDEX(Graph!$D$26:$D$40,MATCH(U63,Graph!$D$26:$D$40,1)+1)</f>
        <v>100000</v>
      </c>
      <c r="Y63" s="7">
        <f>INDEX(Graph!$E$26:$E$40,MATCH(U63,Graph!$D$26:$D$40,1)+1)</f>
        <v>0</v>
      </c>
      <c r="Z63" s="4">
        <f t="shared" si="24"/>
        <v>0</v>
      </c>
      <c r="AA63" s="7"/>
      <c r="AB63" s="11">
        <f>$D65/Graph!G$50</f>
        <v>3773.0913999999998</v>
      </c>
      <c r="AC63" s="5">
        <f>INDEX(Graph!$D$26:$D$40,MATCH(AB63,Graph!$D$26:$D$40,1))</f>
        <v>3500</v>
      </c>
      <c r="AD63" s="7">
        <f>INDEX(Graph!$E$26:$E$40,MATCH(AB63,Graph!$D$26:$D$40,1))</f>
        <v>210</v>
      </c>
      <c r="AE63" s="5">
        <f>INDEX(Graph!$D$26:$D$40,MATCH(AB63,Graph!$D$26:$D$40,1)+1)</f>
        <v>4000</v>
      </c>
      <c r="AF63" s="7">
        <f>INDEX(Graph!$E$26:$E$40,MATCH(AB63,Graph!$D$26:$D$40,1)+1)</f>
        <v>240</v>
      </c>
      <c r="AG63" s="4">
        <f t="shared" si="25"/>
        <v>226.38548399999999</v>
      </c>
      <c r="AH63" s="7"/>
      <c r="AI63" s="11">
        <f>$D65/Graph!H$50</f>
        <v>2314.7799999999997</v>
      </c>
      <c r="AJ63" s="5">
        <f>INDEX(Graph!$D$26:$D$40,MATCH(AI63,Graph!$D$26:$D$40,1))</f>
        <v>2000</v>
      </c>
      <c r="AK63" s="7">
        <f>INDEX(Graph!$E$26:$E$40,MATCH(AI63,Graph!$D$26:$D$40,1))</f>
        <v>115</v>
      </c>
      <c r="AL63" s="5">
        <f>INDEX(Graph!$D$26:$D$40,MATCH(AI63,Graph!$D$26:$D$40,1)+1)</f>
        <v>2500</v>
      </c>
      <c r="AM63" s="7">
        <f>INDEX(Graph!$E$26:$E$40,MATCH(AI63,Graph!$D$26:$D$40,1)+1)</f>
        <v>144</v>
      </c>
      <c r="AN63" s="4">
        <f t="shared" si="26"/>
        <v>133.25723999999997</v>
      </c>
      <c r="AO63" s="7"/>
      <c r="AP63" s="11">
        <f>$D65/Graph!I$50</f>
        <v>1620.3459999999995</v>
      </c>
      <c r="AQ63" s="5">
        <f>INDEX(Graph!$D$26:$D$40,MATCH(AP63,Graph!$D$26:$D$40,1))</f>
        <v>1500</v>
      </c>
      <c r="AR63" s="7">
        <f>INDEX(Graph!$E$26:$E$40,MATCH(AP63,Graph!$D$26:$D$40,1))</f>
        <v>80</v>
      </c>
      <c r="AS63" s="5">
        <f>INDEX(Graph!$D$26:$D$40,MATCH(AP63,Graph!$D$26:$D$40,1)+1)</f>
        <v>2000</v>
      </c>
      <c r="AT63" s="7">
        <f>INDEX(Graph!$E$26:$E$40,MATCH(AP63,Graph!$D$26:$D$40,1)+1)</f>
        <v>115</v>
      </c>
      <c r="AU63" s="4">
        <f t="shared" si="27"/>
        <v>88.424219999999963</v>
      </c>
    </row>
    <row r="64" spans="4:47" ht="15.75" x14ac:dyDescent="0.3">
      <c r="D64" s="7">
        <v>57</v>
      </c>
      <c r="E64" s="8">
        <f>(D64/Graph!$C$3)*(D64/Graph!$C$3)*(D64/Graph!$C$3)*Graph!$C$4</f>
        <v>8.1764774692762856</v>
      </c>
      <c r="F64" s="4">
        <f t="shared" si="14"/>
        <v>230.28868199999997</v>
      </c>
      <c r="G64" s="4">
        <f t="shared" si="15"/>
        <v>222.11220453072369</v>
      </c>
      <c r="H64" s="13">
        <f t="shared" si="16"/>
        <v>3.999093533800659</v>
      </c>
      <c r="I64" s="4"/>
      <c r="J64" s="12">
        <f t="shared" si="17"/>
        <v>165695.70457991987</v>
      </c>
      <c r="K64" s="9">
        <f t="shared" si="5"/>
        <v>6502.6444739008357</v>
      </c>
      <c r="L64" s="9">
        <f t="shared" si="18"/>
        <v>25.481279999999998</v>
      </c>
      <c r="M64" s="9">
        <f t="shared" si="19"/>
        <v>0.44703999999999766</v>
      </c>
      <c r="N64" s="13">
        <f t="shared" si="7"/>
        <v>0.10602501372590194</v>
      </c>
      <c r="O64" s="4"/>
      <c r="P64" s="12">
        <f t="shared" si="20"/>
        <v>0</v>
      </c>
      <c r="Q64" s="4">
        <f t="shared" si="21"/>
        <v>230.28868199999997</v>
      </c>
      <c r="R64" s="4">
        <f t="shared" si="22"/>
        <v>135.57202000000001</v>
      </c>
      <c r="S64" s="4">
        <f t="shared" si="23"/>
        <v>90.379809999999964</v>
      </c>
      <c r="T64" s="4"/>
      <c r="U64" s="11">
        <f>$D64/Graph!F$50</f>
        <v>6961.1021999999994</v>
      </c>
      <c r="V64" s="5">
        <f>INDEX(Graph!$D$26:$D$40,MATCH(U64,Graph!$D$26:$D$40,1))</f>
        <v>6500</v>
      </c>
      <c r="W64" s="7">
        <f>INDEX(Graph!$E$26:$E$40,MATCH(U64,Graph!$D$26:$D$40,1))</f>
        <v>0</v>
      </c>
      <c r="X64" s="5">
        <f>INDEX(Graph!$D$26:$D$40,MATCH(U64,Graph!$D$26:$D$40,1)+1)</f>
        <v>100000</v>
      </c>
      <c r="Y64" s="7">
        <f>INDEX(Graph!$E$26:$E$40,MATCH(U64,Graph!$D$26:$D$40,1)+1)</f>
        <v>0</v>
      </c>
      <c r="Z64" s="4">
        <f t="shared" si="24"/>
        <v>0</v>
      </c>
      <c r="AA64" s="7"/>
      <c r="AB64" s="11">
        <f>$D66/Graph!G$50</f>
        <v>3838.1446999999994</v>
      </c>
      <c r="AC64" s="5">
        <f>INDEX(Graph!$D$26:$D$40,MATCH(AB64,Graph!$D$26:$D$40,1))</f>
        <v>3500</v>
      </c>
      <c r="AD64" s="7">
        <f>INDEX(Graph!$E$26:$E$40,MATCH(AB64,Graph!$D$26:$D$40,1))</f>
        <v>210</v>
      </c>
      <c r="AE64" s="5">
        <f>INDEX(Graph!$D$26:$D$40,MATCH(AB64,Graph!$D$26:$D$40,1)+1)</f>
        <v>4000</v>
      </c>
      <c r="AF64" s="7">
        <f>INDEX(Graph!$E$26:$E$40,MATCH(AB64,Graph!$D$26:$D$40,1)+1)</f>
        <v>240</v>
      </c>
      <c r="AG64" s="4">
        <f t="shared" si="25"/>
        <v>230.28868199999997</v>
      </c>
      <c r="AH64" s="7"/>
      <c r="AI64" s="11">
        <f>$D66/Graph!H$50</f>
        <v>2354.69</v>
      </c>
      <c r="AJ64" s="5">
        <f>INDEX(Graph!$D$26:$D$40,MATCH(AI64,Graph!$D$26:$D$40,1))</f>
        <v>2000</v>
      </c>
      <c r="AK64" s="7">
        <f>INDEX(Graph!$E$26:$E$40,MATCH(AI64,Graph!$D$26:$D$40,1))</f>
        <v>115</v>
      </c>
      <c r="AL64" s="5">
        <f>INDEX(Graph!$D$26:$D$40,MATCH(AI64,Graph!$D$26:$D$40,1)+1)</f>
        <v>2500</v>
      </c>
      <c r="AM64" s="7">
        <f>INDEX(Graph!$E$26:$E$40,MATCH(AI64,Graph!$D$26:$D$40,1)+1)</f>
        <v>144</v>
      </c>
      <c r="AN64" s="4">
        <f t="shared" si="26"/>
        <v>135.57202000000001</v>
      </c>
      <c r="AO64" s="7"/>
      <c r="AP64" s="11">
        <f>$D66/Graph!I$50</f>
        <v>1648.2829999999994</v>
      </c>
      <c r="AQ64" s="5">
        <f>INDEX(Graph!$D$26:$D$40,MATCH(AP64,Graph!$D$26:$D$40,1))</f>
        <v>1500</v>
      </c>
      <c r="AR64" s="7">
        <f>INDEX(Graph!$E$26:$E$40,MATCH(AP64,Graph!$D$26:$D$40,1))</f>
        <v>80</v>
      </c>
      <c r="AS64" s="5">
        <f>INDEX(Graph!$D$26:$D$40,MATCH(AP64,Graph!$D$26:$D$40,1)+1)</f>
        <v>2000</v>
      </c>
      <c r="AT64" s="7">
        <f>INDEX(Graph!$E$26:$E$40,MATCH(AP64,Graph!$D$26:$D$40,1)+1)</f>
        <v>115</v>
      </c>
      <c r="AU64" s="4">
        <f t="shared" si="27"/>
        <v>90.379809999999964</v>
      </c>
    </row>
    <row r="65" spans="4:47" ht="15.75" x14ac:dyDescent="0.3">
      <c r="D65" s="7">
        <v>58</v>
      </c>
      <c r="E65" s="8">
        <f>(D65/Graph!$C$3)*(D65/Graph!$C$3)*(D65/Graph!$C$3)*Graph!$C$4</f>
        <v>8.6144123805188908</v>
      </c>
      <c r="F65" s="4">
        <f t="shared" si="14"/>
        <v>234.19187999999997</v>
      </c>
      <c r="G65" s="4">
        <f t="shared" si="15"/>
        <v>225.57746761948107</v>
      </c>
      <c r="H65" s="13">
        <f t="shared" si="16"/>
        <v>4.1053213322788382</v>
      </c>
      <c r="I65" s="4"/>
      <c r="J65" s="12">
        <f t="shared" si="17"/>
        <v>168280.79084413289</v>
      </c>
      <c r="K65" s="9">
        <f t="shared" si="5"/>
        <v>6490.2311774975351</v>
      </c>
      <c r="L65" s="9">
        <f t="shared" si="18"/>
        <v>25.928319999999999</v>
      </c>
      <c r="M65" s="9">
        <f t="shared" si="19"/>
        <v>0.44704000000000121</v>
      </c>
      <c r="N65" s="13">
        <f t="shared" si="7"/>
        <v>0.1062277984781789</v>
      </c>
      <c r="O65" s="4"/>
      <c r="P65" s="12">
        <f t="shared" si="20"/>
        <v>0</v>
      </c>
      <c r="Q65" s="4">
        <f t="shared" si="21"/>
        <v>234.19187999999997</v>
      </c>
      <c r="R65" s="4">
        <f t="shared" si="22"/>
        <v>137.88679999999999</v>
      </c>
      <c r="S65" s="4">
        <f t="shared" si="23"/>
        <v>92.335399999999964</v>
      </c>
      <c r="T65" s="4"/>
      <c r="U65" s="11">
        <f>$D65/Graph!F$50</f>
        <v>7083.2267999999985</v>
      </c>
      <c r="V65" s="5">
        <f>INDEX(Graph!$D$26:$D$40,MATCH(U65,Graph!$D$26:$D$40,1))</f>
        <v>6500</v>
      </c>
      <c r="W65" s="7">
        <f>INDEX(Graph!$E$26:$E$40,MATCH(U65,Graph!$D$26:$D$40,1))</f>
        <v>0</v>
      </c>
      <c r="X65" s="5">
        <f>INDEX(Graph!$D$26:$D$40,MATCH(U65,Graph!$D$26:$D$40,1)+1)</f>
        <v>100000</v>
      </c>
      <c r="Y65" s="7">
        <f>INDEX(Graph!$E$26:$E$40,MATCH(U65,Graph!$D$26:$D$40,1)+1)</f>
        <v>0</v>
      </c>
      <c r="Z65" s="4">
        <f t="shared" si="24"/>
        <v>0</v>
      </c>
      <c r="AA65" s="7"/>
      <c r="AB65" s="11">
        <f>$D67/Graph!G$50</f>
        <v>3903.1979999999994</v>
      </c>
      <c r="AC65" s="5">
        <f>INDEX(Graph!$D$26:$D$40,MATCH(AB65,Graph!$D$26:$D$40,1))</f>
        <v>3500</v>
      </c>
      <c r="AD65" s="7">
        <f>INDEX(Graph!$E$26:$E$40,MATCH(AB65,Graph!$D$26:$D$40,1))</f>
        <v>210</v>
      </c>
      <c r="AE65" s="5">
        <f>INDEX(Graph!$D$26:$D$40,MATCH(AB65,Graph!$D$26:$D$40,1)+1)</f>
        <v>4000</v>
      </c>
      <c r="AF65" s="7">
        <f>INDEX(Graph!$E$26:$E$40,MATCH(AB65,Graph!$D$26:$D$40,1)+1)</f>
        <v>240</v>
      </c>
      <c r="AG65" s="4">
        <f t="shared" si="25"/>
        <v>234.19187999999997</v>
      </c>
      <c r="AH65" s="7"/>
      <c r="AI65" s="11">
        <f>$D67/Graph!H$50</f>
        <v>2394.6</v>
      </c>
      <c r="AJ65" s="5">
        <f>INDEX(Graph!$D$26:$D$40,MATCH(AI65,Graph!$D$26:$D$40,1))</f>
        <v>2000</v>
      </c>
      <c r="AK65" s="7">
        <f>INDEX(Graph!$E$26:$E$40,MATCH(AI65,Graph!$D$26:$D$40,1))</f>
        <v>115</v>
      </c>
      <c r="AL65" s="5">
        <f>INDEX(Graph!$D$26:$D$40,MATCH(AI65,Graph!$D$26:$D$40,1)+1)</f>
        <v>2500</v>
      </c>
      <c r="AM65" s="7">
        <f>INDEX(Graph!$E$26:$E$40,MATCH(AI65,Graph!$D$26:$D$40,1)+1)</f>
        <v>144</v>
      </c>
      <c r="AN65" s="4">
        <f t="shared" si="26"/>
        <v>137.88679999999999</v>
      </c>
      <c r="AO65" s="7"/>
      <c r="AP65" s="11">
        <f>$D67/Graph!I$50</f>
        <v>1676.2199999999996</v>
      </c>
      <c r="AQ65" s="5">
        <f>INDEX(Graph!$D$26:$D$40,MATCH(AP65,Graph!$D$26:$D$40,1))</f>
        <v>1500</v>
      </c>
      <c r="AR65" s="7">
        <f>INDEX(Graph!$E$26:$E$40,MATCH(AP65,Graph!$D$26:$D$40,1))</f>
        <v>80</v>
      </c>
      <c r="AS65" s="5">
        <f>INDEX(Graph!$D$26:$D$40,MATCH(AP65,Graph!$D$26:$D$40,1)+1)</f>
        <v>2000</v>
      </c>
      <c r="AT65" s="7">
        <f>INDEX(Graph!$E$26:$E$40,MATCH(AP65,Graph!$D$26:$D$40,1)+1)</f>
        <v>115</v>
      </c>
      <c r="AU65" s="4">
        <f t="shared" si="27"/>
        <v>92.335399999999964</v>
      </c>
    </row>
    <row r="66" spans="4:47" ht="15.75" x14ac:dyDescent="0.3">
      <c r="D66" s="7">
        <v>59</v>
      </c>
      <c r="E66" s="8">
        <f>(D66/Graph!$C$3)*(D66/Graph!$C$3)*(D66/Graph!$C$3)*Graph!$C$4</f>
        <v>9.0677118798361391</v>
      </c>
      <c r="F66" s="4">
        <f t="shared" si="14"/>
        <v>238.09507799999997</v>
      </c>
      <c r="G66" s="4">
        <f t="shared" si="15"/>
        <v>229.02736612016383</v>
      </c>
      <c r="H66" s="13">
        <f t="shared" si="16"/>
        <v>4.2117529191318726</v>
      </c>
      <c r="I66" s="4"/>
      <c r="J66" s="12">
        <f t="shared" si="17"/>
        <v>170854.41512564223</v>
      </c>
      <c r="K66" s="9">
        <f t="shared" si="5"/>
        <v>6477.8040991911475</v>
      </c>
      <c r="L66" s="9">
        <f t="shared" si="18"/>
        <v>26.375360000000001</v>
      </c>
      <c r="M66" s="9">
        <f t="shared" si="19"/>
        <v>0.44704000000000121</v>
      </c>
      <c r="N66" s="13">
        <f t="shared" si="7"/>
        <v>0.10643158685303394</v>
      </c>
      <c r="O66" s="4"/>
      <c r="P66" s="12">
        <f t="shared" si="20"/>
        <v>0</v>
      </c>
      <c r="Q66" s="4">
        <f t="shared" si="21"/>
        <v>238.09507799999997</v>
      </c>
      <c r="R66" s="4">
        <f t="shared" si="22"/>
        <v>140.20157999999998</v>
      </c>
      <c r="S66" s="4">
        <f t="shared" si="23"/>
        <v>94.290989999999965</v>
      </c>
      <c r="T66" s="4"/>
      <c r="U66" s="11">
        <f>$D66/Graph!F$50</f>
        <v>7205.3513999999986</v>
      </c>
      <c r="V66" s="5">
        <f>INDEX(Graph!$D$26:$D$40,MATCH(U66,Graph!$D$26:$D$40,1))</f>
        <v>6500</v>
      </c>
      <c r="W66" s="7">
        <f>INDEX(Graph!$E$26:$E$40,MATCH(U66,Graph!$D$26:$D$40,1))</f>
        <v>0</v>
      </c>
      <c r="X66" s="5">
        <f>INDEX(Graph!$D$26:$D$40,MATCH(U66,Graph!$D$26:$D$40,1)+1)</f>
        <v>100000</v>
      </c>
      <c r="Y66" s="7">
        <f>INDEX(Graph!$E$26:$E$40,MATCH(U66,Graph!$D$26:$D$40,1)+1)</f>
        <v>0</v>
      </c>
      <c r="Z66" s="4">
        <f t="shared" si="24"/>
        <v>0</v>
      </c>
      <c r="AA66" s="7"/>
      <c r="AB66" s="11">
        <f>$D68/Graph!G$50</f>
        <v>3968.2512999999994</v>
      </c>
      <c r="AC66" s="5">
        <f>INDEX(Graph!$D$26:$D$40,MATCH(AB66,Graph!$D$26:$D$40,1))</f>
        <v>3500</v>
      </c>
      <c r="AD66" s="7">
        <f>INDEX(Graph!$E$26:$E$40,MATCH(AB66,Graph!$D$26:$D$40,1))</f>
        <v>210</v>
      </c>
      <c r="AE66" s="5">
        <f>INDEX(Graph!$D$26:$D$40,MATCH(AB66,Graph!$D$26:$D$40,1)+1)</f>
        <v>4000</v>
      </c>
      <c r="AF66" s="7">
        <f>INDEX(Graph!$E$26:$E$40,MATCH(AB66,Graph!$D$26:$D$40,1)+1)</f>
        <v>240</v>
      </c>
      <c r="AG66" s="4">
        <f t="shared" si="25"/>
        <v>238.09507799999997</v>
      </c>
      <c r="AH66" s="7"/>
      <c r="AI66" s="11">
        <f>$D68/Graph!H$50</f>
        <v>2434.5099999999998</v>
      </c>
      <c r="AJ66" s="5">
        <f>INDEX(Graph!$D$26:$D$40,MATCH(AI66,Graph!$D$26:$D$40,1))</f>
        <v>2000</v>
      </c>
      <c r="AK66" s="7">
        <f>INDEX(Graph!$E$26:$E$40,MATCH(AI66,Graph!$D$26:$D$40,1))</f>
        <v>115</v>
      </c>
      <c r="AL66" s="5">
        <f>INDEX(Graph!$D$26:$D$40,MATCH(AI66,Graph!$D$26:$D$40,1)+1)</f>
        <v>2500</v>
      </c>
      <c r="AM66" s="7">
        <f>INDEX(Graph!$E$26:$E$40,MATCH(AI66,Graph!$D$26:$D$40,1)+1)</f>
        <v>144</v>
      </c>
      <c r="AN66" s="4">
        <f t="shared" si="26"/>
        <v>140.20157999999998</v>
      </c>
      <c r="AO66" s="7"/>
      <c r="AP66" s="11">
        <f>$D68/Graph!I$50</f>
        <v>1704.1569999999995</v>
      </c>
      <c r="AQ66" s="5">
        <f>INDEX(Graph!$D$26:$D$40,MATCH(AP66,Graph!$D$26:$D$40,1))</f>
        <v>1500</v>
      </c>
      <c r="AR66" s="7">
        <f>INDEX(Graph!$E$26:$E$40,MATCH(AP66,Graph!$D$26:$D$40,1))</f>
        <v>80</v>
      </c>
      <c r="AS66" s="5">
        <f>INDEX(Graph!$D$26:$D$40,MATCH(AP66,Graph!$D$26:$D$40,1)+1)</f>
        <v>2000</v>
      </c>
      <c r="AT66" s="7">
        <f>INDEX(Graph!$E$26:$E$40,MATCH(AP66,Graph!$D$26:$D$40,1)+1)</f>
        <v>115</v>
      </c>
      <c r="AU66" s="4">
        <f t="shared" si="27"/>
        <v>94.290989999999965</v>
      </c>
    </row>
    <row r="67" spans="4:47" ht="15.75" x14ac:dyDescent="0.3">
      <c r="D67" s="7">
        <v>60</v>
      </c>
      <c r="E67" s="8">
        <f>(D67/Graph!$C$3)*(D67/Graph!$C$3)*(D67/Graph!$C$3)*Graph!$C$4</f>
        <v>9.5366408739189836</v>
      </c>
      <c r="F67" s="4">
        <f t="shared" si="14"/>
        <v>241.66522999999998</v>
      </c>
      <c r="G67" s="4">
        <f t="shared" si="15"/>
        <v>232.12858912608101</v>
      </c>
      <c r="H67" s="13">
        <f t="shared" si="16"/>
        <v>4.3185424117131381</v>
      </c>
      <c r="I67" s="4"/>
      <c r="J67" s="12">
        <f t="shared" si="17"/>
        <v>173167.92748805645</v>
      </c>
      <c r="K67" s="9">
        <f t="shared" si="5"/>
        <v>6456.0936936313101</v>
      </c>
      <c r="L67" s="9">
        <f t="shared" si="18"/>
        <v>26.822399999999998</v>
      </c>
      <c r="M67" s="9">
        <f t="shared" si="19"/>
        <v>0.44703999999999766</v>
      </c>
      <c r="N67" s="13">
        <f t="shared" si="7"/>
        <v>0.1067894925812656</v>
      </c>
      <c r="O67" s="4"/>
      <c r="P67" s="12">
        <f t="shared" si="20"/>
        <v>0</v>
      </c>
      <c r="Q67" s="4">
        <f t="shared" si="21"/>
        <v>241.66522999999998</v>
      </c>
      <c r="R67" s="4">
        <f t="shared" si="22"/>
        <v>142.51635999999996</v>
      </c>
      <c r="S67" s="4">
        <f t="shared" si="23"/>
        <v>96.246579999999952</v>
      </c>
      <c r="T67" s="4"/>
      <c r="U67" s="11">
        <f>$D67/Graph!F$50</f>
        <v>7327.4759999999987</v>
      </c>
      <c r="V67" s="5">
        <f>INDEX(Graph!$D$26:$D$40,MATCH(U67,Graph!$D$26:$D$40,1))</f>
        <v>6500</v>
      </c>
      <c r="W67" s="7">
        <f>INDEX(Graph!$E$26:$E$40,MATCH(U67,Graph!$D$26:$D$40,1))</f>
        <v>0</v>
      </c>
      <c r="X67" s="5">
        <f>INDEX(Graph!$D$26:$D$40,MATCH(U67,Graph!$D$26:$D$40,1)+1)</f>
        <v>100000</v>
      </c>
      <c r="Y67" s="7">
        <f>INDEX(Graph!$E$26:$E$40,MATCH(U67,Graph!$D$26:$D$40,1)+1)</f>
        <v>0</v>
      </c>
      <c r="Z67" s="4">
        <f t="shared" si="24"/>
        <v>0</v>
      </c>
      <c r="AA67" s="7"/>
      <c r="AB67" s="11">
        <f>$D69/Graph!G$50</f>
        <v>4033.3045999999995</v>
      </c>
      <c r="AC67" s="5">
        <f>INDEX(Graph!$D$26:$D$40,MATCH(AB67,Graph!$D$26:$D$40,1))</f>
        <v>4000</v>
      </c>
      <c r="AD67" s="7">
        <f>INDEX(Graph!$E$26:$E$40,MATCH(AB67,Graph!$D$26:$D$40,1))</f>
        <v>240</v>
      </c>
      <c r="AE67" s="5">
        <f>INDEX(Graph!$D$26:$D$40,MATCH(AB67,Graph!$D$26:$D$40,1)+1)</f>
        <v>4500</v>
      </c>
      <c r="AF67" s="7">
        <f>INDEX(Graph!$E$26:$E$40,MATCH(AB67,Graph!$D$26:$D$40,1)+1)</f>
        <v>265</v>
      </c>
      <c r="AG67" s="4">
        <f t="shared" si="25"/>
        <v>241.66522999999998</v>
      </c>
      <c r="AH67" s="7"/>
      <c r="AI67" s="11">
        <f>$D69/Graph!H$50</f>
        <v>2474.4199999999996</v>
      </c>
      <c r="AJ67" s="5">
        <f>INDEX(Graph!$D$26:$D$40,MATCH(AI67,Graph!$D$26:$D$40,1))</f>
        <v>2000</v>
      </c>
      <c r="AK67" s="7">
        <f>INDEX(Graph!$E$26:$E$40,MATCH(AI67,Graph!$D$26:$D$40,1))</f>
        <v>115</v>
      </c>
      <c r="AL67" s="5">
        <f>INDEX(Graph!$D$26:$D$40,MATCH(AI67,Graph!$D$26:$D$40,1)+1)</f>
        <v>2500</v>
      </c>
      <c r="AM67" s="7">
        <f>INDEX(Graph!$E$26:$E$40,MATCH(AI67,Graph!$D$26:$D$40,1)+1)</f>
        <v>144</v>
      </c>
      <c r="AN67" s="4">
        <f t="shared" si="26"/>
        <v>142.51635999999996</v>
      </c>
      <c r="AO67" s="7"/>
      <c r="AP67" s="11">
        <f>$D69/Graph!I$50</f>
        <v>1732.0939999999994</v>
      </c>
      <c r="AQ67" s="5">
        <f>INDEX(Graph!$D$26:$D$40,MATCH(AP67,Graph!$D$26:$D$40,1))</f>
        <v>1500</v>
      </c>
      <c r="AR67" s="7">
        <f>INDEX(Graph!$E$26:$E$40,MATCH(AP67,Graph!$D$26:$D$40,1))</f>
        <v>80</v>
      </c>
      <c r="AS67" s="5">
        <f>INDEX(Graph!$D$26:$D$40,MATCH(AP67,Graph!$D$26:$D$40,1)+1)</f>
        <v>2000</v>
      </c>
      <c r="AT67" s="7">
        <f>INDEX(Graph!$E$26:$E$40,MATCH(AP67,Graph!$D$26:$D$40,1)+1)</f>
        <v>115</v>
      </c>
      <c r="AU67" s="4">
        <f t="shared" si="27"/>
        <v>96.246579999999952</v>
      </c>
    </row>
    <row r="68" spans="4:47" ht="15.75" x14ac:dyDescent="0.3">
      <c r="D68" s="7">
        <v>61</v>
      </c>
      <c r="E68" s="8">
        <f>(D68/Graph!$C$3)*(D68/Graph!$C$3)*(D68/Graph!$C$3)*Graph!$C$4</f>
        <v>10.021464269458352</v>
      </c>
      <c r="F68" s="4">
        <f t="shared" si="14"/>
        <v>244.91789499999999</v>
      </c>
      <c r="G68" s="4">
        <f t="shared" si="15"/>
        <v>234.89643073054162</v>
      </c>
      <c r="H68" s="13">
        <f t="shared" si="16"/>
        <v>4.4258324305756611</v>
      </c>
      <c r="I68" s="4"/>
      <c r="J68" s="12">
        <f t="shared" si="17"/>
        <v>175232.73732498405</v>
      </c>
      <c r="K68" s="9">
        <f t="shared" si="5"/>
        <v>6425.9749127588993</v>
      </c>
      <c r="L68" s="9">
        <f t="shared" si="18"/>
        <v>27.269439999999999</v>
      </c>
      <c r="M68" s="9">
        <f t="shared" si="19"/>
        <v>0.44704000000000121</v>
      </c>
      <c r="N68" s="13">
        <f t="shared" si="7"/>
        <v>0.107290018862523</v>
      </c>
      <c r="O68" s="4"/>
      <c r="P68" s="12">
        <f t="shared" si="20"/>
        <v>0</v>
      </c>
      <c r="Q68" s="4">
        <f t="shared" si="21"/>
        <v>244.91789499999999</v>
      </c>
      <c r="R68" s="4">
        <f t="shared" si="22"/>
        <v>144.88846000000001</v>
      </c>
      <c r="S68" s="4">
        <f t="shared" si="23"/>
        <v>98.202169999999967</v>
      </c>
      <c r="T68" s="4"/>
      <c r="U68" s="11">
        <f>$D68/Graph!F$50</f>
        <v>7449.6005999999988</v>
      </c>
      <c r="V68" s="5">
        <f>INDEX(Graph!$D$26:$D$40,MATCH(U68,Graph!$D$26:$D$40,1))</f>
        <v>6500</v>
      </c>
      <c r="W68" s="7">
        <f>INDEX(Graph!$E$26:$E$40,MATCH(U68,Graph!$D$26:$D$40,1))</f>
        <v>0</v>
      </c>
      <c r="X68" s="5">
        <f>INDEX(Graph!$D$26:$D$40,MATCH(U68,Graph!$D$26:$D$40,1)+1)</f>
        <v>100000</v>
      </c>
      <c r="Y68" s="7">
        <f>INDEX(Graph!$E$26:$E$40,MATCH(U68,Graph!$D$26:$D$40,1)+1)</f>
        <v>0</v>
      </c>
      <c r="Z68" s="4">
        <f t="shared" si="24"/>
        <v>0</v>
      </c>
      <c r="AA68" s="7"/>
      <c r="AB68" s="11">
        <f>$D70/Graph!G$50</f>
        <v>4098.3579</v>
      </c>
      <c r="AC68" s="5">
        <f>INDEX(Graph!$D$26:$D$40,MATCH(AB68,Graph!$D$26:$D$40,1))</f>
        <v>4000</v>
      </c>
      <c r="AD68" s="7">
        <f>INDEX(Graph!$E$26:$E$40,MATCH(AB68,Graph!$D$26:$D$40,1))</f>
        <v>240</v>
      </c>
      <c r="AE68" s="5">
        <f>INDEX(Graph!$D$26:$D$40,MATCH(AB68,Graph!$D$26:$D$40,1)+1)</f>
        <v>4500</v>
      </c>
      <c r="AF68" s="7">
        <f>INDEX(Graph!$E$26:$E$40,MATCH(AB68,Graph!$D$26:$D$40,1)+1)</f>
        <v>265</v>
      </c>
      <c r="AG68" s="4">
        <f t="shared" si="25"/>
        <v>244.91789499999999</v>
      </c>
      <c r="AH68" s="7"/>
      <c r="AI68" s="11">
        <f>$D70/Graph!H$50</f>
        <v>2514.33</v>
      </c>
      <c r="AJ68" s="5">
        <f>INDEX(Graph!$D$26:$D$40,MATCH(AI68,Graph!$D$26:$D$40,1))</f>
        <v>2500</v>
      </c>
      <c r="AK68" s="7">
        <f>INDEX(Graph!$E$26:$E$40,MATCH(AI68,Graph!$D$26:$D$40,1))</f>
        <v>144</v>
      </c>
      <c r="AL68" s="5">
        <f>INDEX(Graph!$D$26:$D$40,MATCH(AI68,Graph!$D$26:$D$40,1)+1)</f>
        <v>3000</v>
      </c>
      <c r="AM68" s="7">
        <f>INDEX(Graph!$E$26:$E$40,MATCH(AI68,Graph!$D$26:$D$40,1)+1)</f>
        <v>175</v>
      </c>
      <c r="AN68" s="4">
        <f t="shared" si="26"/>
        <v>144.88846000000001</v>
      </c>
      <c r="AO68" s="7"/>
      <c r="AP68" s="11">
        <f>$D70/Graph!I$50</f>
        <v>1760.0309999999995</v>
      </c>
      <c r="AQ68" s="5">
        <f>INDEX(Graph!$D$26:$D$40,MATCH(AP68,Graph!$D$26:$D$40,1))</f>
        <v>1500</v>
      </c>
      <c r="AR68" s="7">
        <f>INDEX(Graph!$E$26:$E$40,MATCH(AP68,Graph!$D$26:$D$40,1))</f>
        <v>80</v>
      </c>
      <c r="AS68" s="5">
        <f>INDEX(Graph!$D$26:$D$40,MATCH(AP68,Graph!$D$26:$D$40,1)+1)</f>
        <v>2000</v>
      </c>
      <c r="AT68" s="7">
        <f>INDEX(Graph!$E$26:$E$40,MATCH(AP68,Graph!$D$26:$D$40,1)+1)</f>
        <v>115</v>
      </c>
      <c r="AU68" s="4">
        <f t="shared" si="27"/>
        <v>98.202169999999967</v>
      </c>
    </row>
    <row r="69" spans="4:47" ht="15.75" x14ac:dyDescent="0.3">
      <c r="D69" s="7">
        <v>62</v>
      </c>
      <c r="E69" s="8">
        <f>(D69/Graph!$C$3)*(D69/Graph!$C$3)*(D69/Graph!$C$3)*Graph!$C$4</f>
        <v>10.5224469731452</v>
      </c>
      <c r="F69" s="4">
        <f t="shared" si="14"/>
        <v>248.17055999999997</v>
      </c>
      <c r="G69" s="4">
        <f t="shared" si="15"/>
        <v>237.64811302685476</v>
      </c>
      <c r="H69" s="13">
        <f t="shared" si="16"/>
        <v>4.5336186460646273</v>
      </c>
      <c r="I69" s="4"/>
      <c r="J69" s="12">
        <f t="shared" si="17"/>
        <v>177285.49231803365</v>
      </c>
      <c r="K69" s="9">
        <f t="shared" si="5"/>
        <v>6396.3927713055064</v>
      </c>
      <c r="L69" s="9">
        <f t="shared" si="18"/>
        <v>27.716480000000001</v>
      </c>
      <c r="M69" s="9">
        <f t="shared" si="19"/>
        <v>0.44704000000000121</v>
      </c>
      <c r="N69" s="13">
        <f t="shared" si="7"/>
        <v>0.10778621548896634</v>
      </c>
      <c r="O69" s="4"/>
      <c r="P69" s="12">
        <f t="shared" si="20"/>
        <v>0</v>
      </c>
      <c r="Q69" s="4">
        <f t="shared" si="21"/>
        <v>248.17055999999997</v>
      </c>
      <c r="R69" s="4">
        <f t="shared" si="22"/>
        <v>147.36287999999999</v>
      </c>
      <c r="S69" s="4">
        <f t="shared" si="23"/>
        <v>100.15775999999995</v>
      </c>
      <c r="T69" s="4"/>
      <c r="U69" s="11">
        <f>$D69/Graph!F$50</f>
        <v>7571.7251999999989</v>
      </c>
      <c r="V69" s="5">
        <f>INDEX(Graph!$D$26:$D$40,MATCH(U69,Graph!$D$26:$D$40,1))</f>
        <v>6500</v>
      </c>
      <c r="W69" s="7">
        <f>INDEX(Graph!$E$26:$E$40,MATCH(U69,Graph!$D$26:$D$40,1))</f>
        <v>0</v>
      </c>
      <c r="X69" s="5">
        <f>INDEX(Graph!$D$26:$D$40,MATCH(U69,Graph!$D$26:$D$40,1)+1)</f>
        <v>100000</v>
      </c>
      <c r="Y69" s="7">
        <f>INDEX(Graph!$E$26:$E$40,MATCH(U69,Graph!$D$26:$D$40,1)+1)</f>
        <v>0</v>
      </c>
      <c r="Z69" s="4">
        <f t="shared" si="24"/>
        <v>0</v>
      </c>
      <c r="AA69" s="7"/>
      <c r="AB69" s="11">
        <f>$D71/Graph!G$50</f>
        <v>4163.4111999999996</v>
      </c>
      <c r="AC69" s="5">
        <f>INDEX(Graph!$D$26:$D$40,MATCH(AB69,Graph!$D$26:$D$40,1))</f>
        <v>4000</v>
      </c>
      <c r="AD69" s="7">
        <f>INDEX(Graph!$E$26:$E$40,MATCH(AB69,Graph!$D$26:$D$40,1))</f>
        <v>240</v>
      </c>
      <c r="AE69" s="5">
        <f>INDEX(Graph!$D$26:$D$40,MATCH(AB69,Graph!$D$26:$D$40,1)+1)</f>
        <v>4500</v>
      </c>
      <c r="AF69" s="7">
        <f>INDEX(Graph!$E$26:$E$40,MATCH(AB69,Graph!$D$26:$D$40,1)+1)</f>
        <v>265</v>
      </c>
      <c r="AG69" s="4">
        <f t="shared" si="25"/>
        <v>248.17055999999997</v>
      </c>
      <c r="AH69" s="7"/>
      <c r="AI69" s="11">
        <f>$D71/Graph!H$50</f>
        <v>2554.2399999999998</v>
      </c>
      <c r="AJ69" s="5">
        <f>INDEX(Graph!$D$26:$D$40,MATCH(AI69,Graph!$D$26:$D$40,1))</f>
        <v>2500</v>
      </c>
      <c r="AK69" s="7">
        <f>INDEX(Graph!$E$26:$E$40,MATCH(AI69,Graph!$D$26:$D$40,1))</f>
        <v>144</v>
      </c>
      <c r="AL69" s="5">
        <f>INDEX(Graph!$D$26:$D$40,MATCH(AI69,Graph!$D$26:$D$40,1)+1)</f>
        <v>3000</v>
      </c>
      <c r="AM69" s="7">
        <f>INDEX(Graph!$E$26:$E$40,MATCH(AI69,Graph!$D$26:$D$40,1)+1)</f>
        <v>175</v>
      </c>
      <c r="AN69" s="4">
        <f t="shared" si="26"/>
        <v>147.36287999999999</v>
      </c>
      <c r="AO69" s="7"/>
      <c r="AP69" s="11">
        <f>$D71/Graph!I$50</f>
        <v>1787.9679999999994</v>
      </c>
      <c r="AQ69" s="5">
        <f>INDEX(Graph!$D$26:$D$40,MATCH(AP69,Graph!$D$26:$D$40,1))</f>
        <v>1500</v>
      </c>
      <c r="AR69" s="7">
        <f>INDEX(Graph!$E$26:$E$40,MATCH(AP69,Graph!$D$26:$D$40,1))</f>
        <v>80</v>
      </c>
      <c r="AS69" s="5">
        <f>INDEX(Graph!$D$26:$D$40,MATCH(AP69,Graph!$D$26:$D$40,1)+1)</f>
        <v>2000</v>
      </c>
      <c r="AT69" s="7">
        <f>INDEX(Graph!$E$26:$E$40,MATCH(AP69,Graph!$D$26:$D$40,1)+1)</f>
        <v>115</v>
      </c>
      <c r="AU69" s="4">
        <f t="shared" si="27"/>
        <v>100.15775999999995</v>
      </c>
    </row>
    <row r="70" spans="4:47" ht="15.75" x14ac:dyDescent="0.3">
      <c r="D70" s="7">
        <v>63</v>
      </c>
      <c r="E70" s="8">
        <f>(D70/Graph!$C$3)*(D70/Graph!$C$3)*(D70/Graph!$C$3)*Graph!$C$4</f>
        <v>11.039853891670459</v>
      </c>
      <c r="F70" s="4">
        <f t="shared" si="14"/>
        <v>251.42322499999995</v>
      </c>
      <c r="G70" s="4">
        <f t="shared" si="15"/>
        <v>240.3833711083295</v>
      </c>
      <c r="H70" s="13">
        <f t="shared" si="16"/>
        <v>4.6418970966025741</v>
      </c>
      <c r="I70" s="4"/>
      <c r="J70" s="12">
        <f t="shared" si="17"/>
        <v>179325.99484681382</v>
      </c>
      <c r="K70" s="9">
        <f t="shared" si="5"/>
        <v>6367.3146981206128</v>
      </c>
      <c r="L70" s="9">
        <f t="shared" si="18"/>
        <v>28.163519999999998</v>
      </c>
      <c r="M70" s="9">
        <f t="shared" si="19"/>
        <v>0.44703999999999766</v>
      </c>
      <c r="N70" s="13">
        <f t="shared" si="7"/>
        <v>0.10827845053794712</v>
      </c>
      <c r="O70" s="4"/>
      <c r="P70" s="12">
        <f t="shared" si="20"/>
        <v>0</v>
      </c>
      <c r="Q70" s="4">
        <f t="shared" si="21"/>
        <v>251.42322499999995</v>
      </c>
      <c r="R70" s="4">
        <f t="shared" si="22"/>
        <v>149.83729999999997</v>
      </c>
      <c r="S70" s="4">
        <f t="shared" si="23"/>
        <v>102.11334999999997</v>
      </c>
      <c r="T70" s="4"/>
      <c r="U70" s="11">
        <f>$D70/Graph!F$50</f>
        <v>7693.849799999999</v>
      </c>
      <c r="V70" s="5">
        <f>INDEX(Graph!$D$26:$D$40,MATCH(U70,Graph!$D$26:$D$40,1))</f>
        <v>6500</v>
      </c>
      <c r="W70" s="7">
        <f>INDEX(Graph!$E$26:$E$40,MATCH(U70,Graph!$D$26:$D$40,1))</f>
        <v>0</v>
      </c>
      <c r="X70" s="5">
        <f>INDEX(Graph!$D$26:$D$40,MATCH(U70,Graph!$D$26:$D$40,1)+1)</f>
        <v>100000</v>
      </c>
      <c r="Y70" s="7">
        <f>INDEX(Graph!$E$26:$E$40,MATCH(U70,Graph!$D$26:$D$40,1)+1)</f>
        <v>0</v>
      </c>
      <c r="Z70" s="4">
        <f t="shared" si="24"/>
        <v>0</v>
      </c>
      <c r="AA70" s="7"/>
      <c r="AB70" s="11">
        <f>$D72/Graph!G$50</f>
        <v>4228.4644999999991</v>
      </c>
      <c r="AC70" s="5">
        <f>INDEX(Graph!$D$26:$D$40,MATCH(AB70,Graph!$D$26:$D$40,1))</f>
        <v>4000</v>
      </c>
      <c r="AD70" s="7">
        <f>INDEX(Graph!$E$26:$E$40,MATCH(AB70,Graph!$D$26:$D$40,1))</f>
        <v>240</v>
      </c>
      <c r="AE70" s="5">
        <f>INDEX(Graph!$D$26:$D$40,MATCH(AB70,Graph!$D$26:$D$40,1)+1)</f>
        <v>4500</v>
      </c>
      <c r="AF70" s="7">
        <f>INDEX(Graph!$E$26:$E$40,MATCH(AB70,Graph!$D$26:$D$40,1)+1)</f>
        <v>265</v>
      </c>
      <c r="AG70" s="4">
        <f t="shared" si="25"/>
        <v>251.42322499999995</v>
      </c>
      <c r="AH70" s="7"/>
      <c r="AI70" s="11">
        <f>$D72/Graph!H$50</f>
        <v>2594.1499999999996</v>
      </c>
      <c r="AJ70" s="5">
        <f>INDEX(Graph!$D$26:$D$40,MATCH(AI70,Graph!$D$26:$D$40,1))</f>
        <v>2500</v>
      </c>
      <c r="AK70" s="7">
        <f>INDEX(Graph!$E$26:$E$40,MATCH(AI70,Graph!$D$26:$D$40,1))</f>
        <v>144</v>
      </c>
      <c r="AL70" s="5">
        <f>INDEX(Graph!$D$26:$D$40,MATCH(AI70,Graph!$D$26:$D$40,1)+1)</f>
        <v>3000</v>
      </c>
      <c r="AM70" s="7">
        <f>INDEX(Graph!$E$26:$E$40,MATCH(AI70,Graph!$D$26:$D$40,1)+1)</f>
        <v>175</v>
      </c>
      <c r="AN70" s="4">
        <f t="shared" si="26"/>
        <v>149.83729999999997</v>
      </c>
      <c r="AO70" s="7"/>
      <c r="AP70" s="11">
        <f>$D72/Graph!I$50</f>
        <v>1815.9049999999995</v>
      </c>
      <c r="AQ70" s="5">
        <f>INDEX(Graph!$D$26:$D$40,MATCH(AP70,Graph!$D$26:$D$40,1))</f>
        <v>1500</v>
      </c>
      <c r="AR70" s="7">
        <f>INDEX(Graph!$E$26:$E$40,MATCH(AP70,Graph!$D$26:$D$40,1))</f>
        <v>80</v>
      </c>
      <c r="AS70" s="5">
        <f>INDEX(Graph!$D$26:$D$40,MATCH(AP70,Graph!$D$26:$D$40,1)+1)</f>
        <v>2000</v>
      </c>
      <c r="AT70" s="7">
        <f>INDEX(Graph!$E$26:$E$40,MATCH(AP70,Graph!$D$26:$D$40,1)+1)</f>
        <v>115</v>
      </c>
      <c r="AU70" s="4">
        <f t="shared" si="27"/>
        <v>102.11334999999997</v>
      </c>
    </row>
    <row r="71" spans="4:47" ht="15.75" x14ac:dyDescent="0.3">
      <c r="D71" s="7">
        <v>64</v>
      </c>
      <c r="E71" s="8">
        <f>(D71/Graph!$C$3)*(D71/Graph!$C$3)*(D71/Graph!$C$3)*Graph!$C$4</f>
        <v>11.573949931725082</v>
      </c>
      <c r="F71" s="4">
        <f t="shared" si="14"/>
        <v>254.67588999999998</v>
      </c>
      <c r="G71" s="4">
        <f t="shared" si="15"/>
        <v>243.1019400682749</v>
      </c>
      <c r="H71" s="13">
        <f t="shared" si="16"/>
        <v>4.7506641726230781</v>
      </c>
      <c r="I71" s="4"/>
      <c r="J71" s="12">
        <f t="shared" si="17"/>
        <v>181354.04729093309</v>
      </c>
      <c r="K71" s="9">
        <f t="shared" si="5"/>
        <v>6338.7101577506028</v>
      </c>
      <c r="L71" s="9">
        <f t="shared" si="18"/>
        <v>28.61056</v>
      </c>
      <c r="M71" s="9">
        <f t="shared" si="19"/>
        <v>0.44704000000000121</v>
      </c>
      <c r="N71" s="13">
        <f t="shared" si="7"/>
        <v>0.10876707602050419</v>
      </c>
      <c r="O71" s="4"/>
      <c r="P71" s="12">
        <f t="shared" si="20"/>
        <v>0</v>
      </c>
      <c r="Q71" s="4">
        <f t="shared" si="21"/>
        <v>254.67588999999998</v>
      </c>
      <c r="R71" s="4">
        <f t="shared" si="22"/>
        <v>152.31172000000001</v>
      </c>
      <c r="S71" s="4">
        <f t="shared" si="23"/>
        <v>104.06893999999996</v>
      </c>
      <c r="T71" s="4"/>
      <c r="U71" s="11">
        <f>$D71/Graph!F$50</f>
        <v>7815.9743999999992</v>
      </c>
      <c r="V71" s="5">
        <f>INDEX(Graph!$D$26:$D$40,MATCH(U71,Graph!$D$26:$D$40,1))</f>
        <v>6500</v>
      </c>
      <c r="W71" s="7">
        <f>INDEX(Graph!$E$26:$E$40,MATCH(U71,Graph!$D$26:$D$40,1))</f>
        <v>0</v>
      </c>
      <c r="X71" s="5">
        <f>INDEX(Graph!$D$26:$D$40,MATCH(U71,Graph!$D$26:$D$40,1)+1)</f>
        <v>100000</v>
      </c>
      <c r="Y71" s="7">
        <f>INDEX(Graph!$E$26:$E$40,MATCH(U71,Graph!$D$26:$D$40,1)+1)</f>
        <v>0</v>
      </c>
      <c r="Z71" s="4">
        <f t="shared" si="24"/>
        <v>0</v>
      </c>
      <c r="AA71" s="7"/>
      <c r="AB71" s="11">
        <f>$D73/Graph!G$50</f>
        <v>4293.5177999999996</v>
      </c>
      <c r="AC71" s="5">
        <f>INDEX(Graph!$D$26:$D$40,MATCH(AB71,Graph!$D$26:$D$40,1))</f>
        <v>4000</v>
      </c>
      <c r="AD71" s="7">
        <f>INDEX(Graph!$E$26:$E$40,MATCH(AB71,Graph!$D$26:$D$40,1))</f>
        <v>240</v>
      </c>
      <c r="AE71" s="5">
        <f>INDEX(Graph!$D$26:$D$40,MATCH(AB71,Graph!$D$26:$D$40,1)+1)</f>
        <v>4500</v>
      </c>
      <c r="AF71" s="7">
        <f>INDEX(Graph!$E$26:$E$40,MATCH(AB71,Graph!$D$26:$D$40,1)+1)</f>
        <v>265</v>
      </c>
      <c r="AG71" s="4">
        <f t="shared" si="25"/>
        <v>254.67588999999998</v>
      </c>
      <c r="AH71" s="7"/>
      <c r="AI71" s="11">
        <f>$D73/Graph!H$50</f>
        <v>2634.06</v>
      </c>
      <c r="AJ71" s="5">
        <f>INDEX(Graph!$D$26:$D$40,MATCH(AI71,Graph!$D$26:$D$40,1))</f>
        <v>2500</v>
      </c>
      <c r="AK71" s="7">
        <f>INDEX(Graph!$E$26:$E$40,MATCH(AI71,Graph!$D$26:$D$40,1))</f>
        <v>144</v>
      </c>
      <c r="AL71" s="5">
        <f>INDEX(Graph!$D$26:$D$40,MATCH(AI71,Graph!$D$26:$D$40,1)+1)</f>
        <v>3000</v>
      </c>
      <c r="AM71" s="7">
        <f>INDEX(Graph!$E$26:$E$40,MATCH(AI71,Graph!$D$26:$D$40,1)+1)</f>
        <v>175</v>
      </c>
      <c r="AN71" s="4">
        <f t="shared" si="26"/>
        <v>152.31172000000001</v>
      </c>
      <c r="AO71" s="7"/>
      <c r="AP71" s="11">
        <f>$D73/Graph!I$50</f>
        <v>1843.8419999999994</v>
      </c>
      <c r="AQ71" s="5">
        <f>INDEX(Graph!$D$26:$D$40,MATCH(AP71,Graph!$D$26:$D$40,1))</f>
        <v>1500</v>
      </c>
      <c r="AR71" s="7">
        <f>INDEX(Graph!$E$26:$E$40,MATCH(AP71,Graph!$D$26:$D$40,1))</f>
        <v>80</v>
      </c>
      <c r="AS71" s="5">
        <f>INDEX(Graph!$D$26:$D$40,MATCH(AP71,Graph!$D$26:$D$40,1)+1)</f>
        <v>2000</v>
      </c>
      <c r="AT71" s="7">
        <f>INDEX(Graph!$E$26:$E$40,MATCH(AP71,Graph!$D$26:$D$40,1)+1)</f>
        <v>115</v>
      </c>
      <c r="AU71" s="4">
        <f t="shared" si="27"/>
        <v>104.06893999999996</v>
      </c>
    </row>
    <row r="72" spans="4:47" ht="15.75" x14ac:dyDescent="0.3">
      <c r="D72" s="7">
        <v>65</v>
      </c>
      <c r="E72" s="8">
        <f>(D72/Graph!$C$3)*(D72/Graph!$C$3)*(D72/Graph!$C$3)*Graph!$C$4</f>
        <v>12.125</v>
      </c>
      <c r="F72" s="4">
        <f t="shared" si="14"/>
        <v>257.92855499999996</v>
      </c>
      <c r="G72" s="4">
        <f t="shared" si="15"/>
        <v>245.80355499999996</v>
      </c>
      <c r="H72" s="13">
        <f t="shared" si="16"/>
        <v>4.8599166015945698</v>
      </c>
      <c r="I72" s="4"/>
      <c r="J72" s="12">
        <f t="shared" si="17"/>
        <v>183369.45202999996</v>
      </c>
      <c r="K72" s="9">
        <f t="shared" si="5"/>
        <v>6310.5504938467029</v>
      </c>
      <c r="L72" s="9">
        <f t="shared" si="18"/>
        <v>29.057600000000001</v>
      </c>
      <c r="M72" s="9">
        <f t="shared" si="19"/>
        <v>0.44704000000000121</v>
      </c>
      <c r="N72" s="13">
        <f t="shared" si="7"/>
        <v>0.10925242897149219</v>
      </c>
      <c r="O72" s="4"/>
      <c r="P72" s="12">
        <f t="shared" si="20"/>
        <v>0</v>
      </c>
      <c r="Q72" s="4">
        <f t="shared" si="21"/>
        <v>257.92855499999996</v>
      </c>
      <c r="R72" s="4">
        <f t="shared" si="22"/>
        <v>154.78613999999999</v>
      </c>
      <c r="S72" s="4">
        <f t="shared" si="23"/>
        <v>106.02452999999996</v>
      </c>
      <c r="T72" s="4"/>
      <c r="U72" s="11">
        <f>$D72/Graph!F$50</f>
        <v>7938.0989999999993</v>
      </c>
      <c r="V72" s="5">
        <f>INDEX(Graph!$D$26:$D$40,MATCH(U72,Graph!$D$26:$D$40,1))</f>
        <v>6500</v>
      </c>
      <c r="W72" s="7">
        <f>INDEX(Graph!$E$26:$E$40,MATCH(U72,Graph!$D$26:$D$40,1))</f>
        <v>0</v>
      </c>
      <c r="X72" s="5">
        <f>INDEX(Graph!$D$26:$D$40,MATCH(U72,Graph!$D$26:$D$40,1)+1)</f>
        <v>100000</v>
      </c>
      <c r="Y72" s="7">
        <f>INDEX(Graph!$E$26:$E$40,MATCH(U72,Graph!$D$26:$D$40,1)+1)</f>
        <v>0</v>
      </c>
      <c r="Z72" s="4">
        <f t="shared" si="24"/>
        <v>0</v>
      </c>
      <c r="AA72" s="7"/>
      <c r="AB72" s="11">
        <f>$D74/Graph!G$50</f>
        <v>4358.5710999999992</v>
      </c>
      <c r="AC72" s="5">
        <f>INDEX(Graph!$D$26:$D$40,MATCH(AB72,Graph!$D$26:$D$40,1))</f>
        <v>4000</v>
      </c>
      <c r="AD72" s="7">
        <f>INDEX(Graph!$E$26:$E$40,MATCH(AB72,Graph!$D$26:$D$40,1))</f>
        <v>240</v>
      </c>
      <c r="AE72" s="5">
        <f>INDEX(Graph!$D$26:$D$40,MATCH(AB72,Graph!$D$26:$D$40,1)+1)</f>
        <v>4500</v>
      </c>
      <c r="AF72" s="7">
        <f>INDEX(Graph!$E$26:$E$40,MATCH(AB72,Graph!$D$26:$D$40,1)+1)</f>
        <v>265</v>
      </c>
      <c r="AG72" s="4">
        <f t="shared" si="25"/>
        <v>257.92855499999996</v>
      </c>
      <c r="AH72" s="7"/>
      <c r="AI72" s="11">
        <f>$D74/Graph!H$50</f>
        <v>2673.97</v>
      </c>
      <c r="AJ72" s="5">
        <f>INDEX(Graph!$D$26:$D$40,MATCH(AI72,Graph!$D$26:$D$40,1))</f>
        <v>2500</v>
      </c>
      <c r="AK72" s="7">
        <f>INDEX(Graph!$E$26:$E$40,MATCH(AI72,Graph!$D$26:$D$40,1))</f>
        <v>144</v>
      </c>
      <c r="AL72" s="5">
        <f>INDEX(Graph!$D$26:$D$40,MATCH(AI72,Graph!$D$26:$D$40,1)+1)</f>
        <v>3000</v>
      </c>
      <c r="AM72" s="7">
        <f>INDEX(Graph!$E$26:$E$40,MATCH(AI72,Graph!$D$26:$D$40,1)+1)</f>
        <v>175</v>
      </c>
      <c r="AN72" s="4">
        <f t="shared" si="26"/>
        <v>154.78613999999999</v>
      </c>
      <c r="AO72" s="7"/>
      <c r="AP72" s="11">
        <f>$D74/Graph!I$50</f>
        <v>1871.7789999999993</v>
      </c>
      <c r="AQ72" s="5">
        <f>INDEX(Graph!$D$26:$D$40,MATCH(AP72,Graph!$D$26:$D$40,1))</f>
        <v>1500</v>
      </c>
      <c r="AR72" s="7">
        <f>INDEX(Graph!$E$26:$E$40,MATCH(AP72,Graph!$D$26:$D$40,1))</f>
        <v>80</v>
      </c>
      <c r="AS72" s="5">
        <f>INDEX(Graph!$D$26:$D$40,MATCH(AP72,Graph!$D$26:$D$40,1)+1)</f>
        <v>2000</v>
      </c>
      <c r="AT72" s="7">
        <f>INDEX(Graph!$E$26:$E$40,MATCH(AP72,Graph!$D$26:$D$40,1)+1)</f>
        <v>115</v>
      </c>
      <c r="AU72" s="4">
        <f t="shared" si="27"/>
        <v>106.02452999999996</v>
      </c>
    </row>
    <row r="73" spans="4:47" ht="15.75" x14ac:dyDescent="0.3">
      <c r="D73" s="7">
        <v>66</v>
      </c>
      <c r="E73" s="8">
        <f>(D73/Graph!$C$3)*(D73/Graph!$C$3)*(D73/Graph!$C$3)*Graph!$C$4</f>
        <v>12.693269003186161</v>
      </c>
      <c r="F73" s="4">
        <f t="shared" si="14"/>
        <v>261.18122</v>
      </c>
      <c r="G73" s="4">
        <f t="shared" si="15"/>
        <v>248.48795099681382</v>
      </c>
      <c r="H73" s="13">
        <f t="shared" si="16"/>
        <v>4.9696514340547839</v>
      </c>
      <c r="I73" s="4"/>
      <c r="J73" s="12">
        <f t="shared" si="17"/>
        <v>185372.01144362311</v>
      </c>
      <c r="K73" s="9">
        <f t="shared" ref="K73:K136" si="28">IF(L73&gt;0,J73/L73,0)</f>
        <v>6282.8087868085531</v>
      </c>
      <c r="L73" s="9">
        <f t="shared" si="18"/>
        <v>29.504639999999998</v>
      </c>
      <c r="M73" s="9">
        <f t="shared" si="19"/>
        <v>0.44703999999999766</v>
      </c>
      <c r="N73" s="13">
        <f t="shared" ref="N73:N136" si="29">IF(K73&gt;0,$H$4*M73/K73,-1)</f>
        <v>0.10973483246021391</v>
      </c>
      <c r="O73" s="4"/>
      <c r="P73" s="12">
        <f t="shared" si="20"/>
        <v>0</v>
      </c>
      <c r="Q73" s="4">
        <f t="shared" si="21"/>
        <v>261.18122</v>
      </c>
      <c r="R73" s="4">
        <f t="shared" si="22"/>
        <v>157.26055999999997</v>
      </c>
      <c r="S73" s="4">
        <f t="shared" si="23"/>
        <v>107.98011999999996</v>
      </c>
      <c r="T73" s="4"/>
      <c r="U73" s="11">
        <f>$D73/Graph!F$50</f>
        <v>8060.2235999999984</v>
      </c>
      <c r="V73" s="5">
        <f>INDEX(Graph!$D$26:$D$40,MATCH(U73,Graph!$D$26:$D$40,1))</f>
        <v>6500</v>
      </c>
      <c r="W73" s="7">
        <f>INDEX(Graph!$E$26:$E$40,MATCH(U73,Graph!$D$26:$D$40,1))</f>
        <v>0</v>
      </c>
      <c r="X73" s="5">
        <f>INDEX(Graph!$D$26:$D$40,MATCH(U73,Graph!$D$26:$D$40,1)+1)</f>
        <v>100000</v>
      </c>
      <c r="Y73" s="7">
        <f>INDEX(Graph!$E$26:$E$40,MATCH(U73,Graph!$D$26:$D$40,1)+1)</f>
        <v>0</v>
      </c>
      <c r="Z73" s="4">
        <f t="shared" si="24"/>
        <v>0</v>
      </c>
      <c r="AA73" s="7"/>
      <c r="AB73" s="11">
        <f>$D75/Graph!G$50</f>
        <v>4423.6243999999997</v>
      </c>
      <c r="AC73" s="5">
        <f>INDEX(Graph!$D$26:$D$40,MATCH(AB73,Graph!$D$26:$D$40,1))</f>
        <v>4000</v>
      </c>
      <c r="AD73" s="7">
        <f>INDEX(Graph!$E$26:$E$40,MATCH(AB73,Graph!$D$26:$D$40,1))</f>
        <v>240</v>
      </c>
      <c r="AE73" s="5">
        <f>INDEX(Graph!$D$26:$D$40,MATCH(AB73,Graph!$D$26:$D$40,1)+1)</f>
        <v>4500</v>
      </c>
      <c r="AF73" s="7">
        <f>INDEX(Graph!$E$26:$E$40,MATCH(AB73,Graph!$D$26:$D$40,1)+1)</f>
        <v>265</v>
      </c>
      <c r="AG73" s="4">
        <f t="shared" si="25"/>
        <v>261.18122</v>
      </c>
      <c r="AH73" s="7"/>
      <c r="AI73" s="11">
        <f>$D75/Graph!H$50</f>
        <v>2713.8799999999997</v>
      </c>
      <c r="AJ73" s="5">
        <f>INDEX(Graph!$D$26:$D$40,MATCH(AI73,Graph!$D$26:$D$40,1))</f>
        <v>2500</v>
      </c>
      <c r="AK73" s="7">
        <f>INDEX(Graph!$E$26:$E$40,MATCH(AI73,Graph!$D$26:$D$40,1))</f>
        <v>144</v>
      </c>
      <c r="AL73" s="5">
        <f>INDEX(Graph!$D$26:$D$40,MATCH(AI73,Graph!$D$26:$D$40,1)+1)</f>
        <v>3000</v>
      </c>
      <c r="AM73" s="7">
        <f>INDEX(Graph!$E$26:$E$40,MATCH(AI73,Graph!$D$26:$D$40,1)+1)</f>
        <v>175</v>
      </c>
      <c r="AN73" s="4">
        <f t="shared" si="26"/>
        <v>157.26055999999997</v>
      </c>
      <c r="AO73" s="7"/>
      <c r="AP73" s="11">
        <f>$D75/Graph!I$50</f>
        <v>1899.7159999999994</v>
      </c>
      <c r="AQ73" s="5">
        <f>INDEX(Graph!$D$26:$D$40,MATCH(AP73,Graph!$D$26:$D$40,1))</f>
        <v>1500</v>
      </c>
      <c r="AR73" s="7">
        <f>INDEX(Graph!$E$26:$E$40,MATCH(AP73,Graph!$D$26:$D$40,1))</f>
        <v>80</v>
      </c>
      <c r="AS73" s="5">
        <f>INDEX(Graph!$D$26:$D$40,MATCH(AP73,Graph!$D$26:$D$40,1)+1)</f>
        <v>2000</v>
      </c>
      <c r="AT73" s="7">
        <f>INDEX(Graph!$E$26:$E$40,MATCH(AP73,Graph!$D$26:$D$40,1)+1)</f>
        <v>115</v>
      </c>
      <c r="AU73" s="4">
        <f t="shared" si="27"/>
        <v>107.98011999999996</v>
      </c>
    </row>
    <row r="74" spans="4:47" ht="15.75" x14ac:dyDescent="0.3">
      <c r="D74" s="7">
        <v>67</v>
      </c>
      <c r="E74" s="8">
        <f>(D74/Graph!$C$3)*(D74/Graph!$C$3)*(D74/Graph!$C$3)*Graph!$C$4</f>
        <v>13.279021847974505</v>
      </c>
      <c r="F74" s="4">
        <f t="shared" si="14"/>
        <v>264.43388499999998</v>
      </c>
      <c r="G74" s="4">
        <f t="shared" si="15"/>
        <v>251.15486315202548</v>
      </c>
      <c r="H74" s="13">
        <f t="shared" si="16"/>
        <v>5.0798660305832284</v>
      </c>
      <c r="I74" s="4"/>
      <c r="J74" s="12">
        <f t="shared" si="17"/>
        <v>187361.52791141102</v>
      </c>
      <c r="K74" s="9">
        <f t="shared" si="28"/>
        <v>6255.4597241761066</v>
      </c>
      <c r="L74" s="9">
        <f t="shared" si="18"/>
        <v>29.95168</v>
      </c>
      <c r="M74" s="9">
        <f t="shared" si="19"/>
        <v>0.44704000000000121</v>
      </c>
      <c r="N74" s="13">
        <f t="shared" si="29"/>
        <v>0.11021459652844412</v>
      </c>
      <c r="O74" s="4"/>
      <c r="P74" s="12">
        <f t="shared" si="20"/>
        <v>0</v>
      </c>
      <c r="Q74" s="4">
        <f t="shared" si="21"/>
        <v>264.43388499999998</v>
      </c>
      <c r="R74" s="4">
        <f t="shared" si="22"/>
        <v>159.73498000000001</v>
      </c>
      <c r="S74" s="4">
        <f t="shared" si="23"/>
        <v>109.93570999999996</v>
      </c>
      <c r="T74" s="4"/>
      <c r="U74" s="11">
        <f>$D74/Graph!F$50</f>
        <v>8182.3481999999985</v>
      </c>
      <c r="V74" s="5">
        <f>INDEX(Graph!$D$26:$D$40,MATCH(U74,Graph!$D$26:$D$40,1))</f>
        <v>6500</v>
      </c>
      <c r="W74" s="7">
        <f>INDEX(Graph!$E$26:$E$40,MATCH(U74,Graph!$D$26:$D$40,1))</f>
        <v>0</v>
      </c>
      <c r="X74" s="5">
        <f>INDEX(Graph!$D$26:$D$40,MATCH(U74,Graph!$D$26:$D$40,1)+1)</f>
        <v>100000</v>
      </c>
      <c r="Y74" s="7">
        <f>INDEX(Graph!$E$26:$E$40,MATCH(U74,Graph!$D$26:$D$40,1)+1)</f>
        <v>0</v>
      </c>
      <c r="Z74" s="4">
        <f t="shared" si="24"/>
        <v>0</v>
      </c>
      <c r="AA74" s="7"/>
      <c r="AB74" s="11">
        <f>$D76/Graph!G$50</f>
        <v>4488.6776999999993</v>
      </c>
      <c r="AC74" s="5">
        <f>INDEX(Graph!$D$26:$D$40,MATCH(AB74,Graph!$D$26:$D$40,1))</f>
        <v>4000</v>
      </c>
      <c r="AD74" s="7">
        <f>INDEX(Graph!$E$26:$E$40,MATCH(AB74,Graph!$D$26:$D$40,1))</f>
        <v>240</v>
      </c>
      <c r="AE74" s="5">
        <f>INDEX(Graph!$D$26:$D$40,MATCH(AB74,Graph!$D$26:$D$40,1)+1)</f>
        <v>4500</v>
      </c>
      <c r="AF74" s="7">
        <f>INDEX(Graph!$E$26:$E$40,MATCH(AB74,Graph!$D$26:$D$40,1)+1)</f>
        <v>265</v>
      </c>
      <c r="AG74" s="4">
        <f t="shared" si="25"/>
        <v>264.43388499999998</v>
      </c>
      <c r="AH74" s="7"/>
      <c r="AI74" s="11">
        <f>$D76/Graph!H$50</f>
        <v>2753.79</v>
      </c>
      <c r="AJ74" s="5">
        <f>INDEX(Graph!$D$26:$D$40,MATCH(AI74,Graph!$D$26:$D$40,1))</f>
        <v>2500</v>
      </c>
      <c r="AK74" s="7">
        <f>INDEX(Graph!$E$26:$E$40,MATCH(AI74,Graph!$D$26:$D$40,1))</f>
        <v>144</v>
      </c>
      <c r="AL74" s="5">
        <f>INDEX(Graph!$D$26:$D$40,MATCH(AI74,Graph!$D$26:$D$40,1)+1)</f>
        <v>3000</v>
      </c>
      <c r="AM74" s="7">
        <f>INDEX(Graph!$E$26:$E$40,MATCH(AI74,Graph!$D$26:$D$40,1)+1)</f>
        <v>175</v>
      </c>
      <c r="AN74" s="4">
        <f t="shared" si="26"/>
        <v>159.73498000000001</v>
      </c>
      <c r="AO74" s="7"/>
      <c r="AP74" s="11">
        <f>$D76/Graph!I$50</f>
        <v>1927.6529999999993</v>
      </c>
      <c r="AQ74" s="5">
        <f>INDEX(Graph!$D$26:$D$40,MATCH(AP74,Graph!$D$26:$D$40,1))</f>
        <v>1500</v>
      </c>
      <c r="AR74" s="7">
        <f>INDEX(Graph!$E$26:$E$40,MATCH(AP74,Graph!$D$26:$D$40,1))</f>
        <v>80</v>
      </c>
      <c r="AS74" s="5">
        <f>INDEX(Graph!$D$26:$D$40,MATCH(AP74,Graph!$D$26:$D$40,1)+1)</f>
        <v>2000</v>
      </c>
      <c r="AT74" s="7">
        <f>INDEX(Graph!$E$26:$E$40,MATCH(AP74,Graph!$D$26:$D$40,1)+1)</f>
        <v>115</v>
      </c>
      <c r="AU74" s="4">
        <f t="shared" si="27"/>
        <v>109.93570999999996</v>
      </c>
    </row>
    <row r="75" spans="4:47" ht="15.75" x14ac:dyDescent="0.3">
      <c r="D75" s="7">
        <v>68</v>
      </c>
      <c r="E75" s="8">
        <f>(D75/Graph!$C$3)*(D75/Graph!$C$3)*(D75/Graph!$C$3)*Graph!$C$4</f>
        <v>13.882523441055987</v>
      </c>
      <c r="F75" s="4">
        <f t="shared" si="14"/>
        <v>266.07461999999998</v>
      </c>
      <c r="G75" s="4">
        <f t="shared" si="15"/>
        <v>252.192096558944</v>
      </c>
      <c r="H75" s="13">
        <f t="shared" si="16"/>
        <v>5.1912655570919046</v>
      </c>
      <c r="I75" s="4"/>
      <c r="J75" s="12">
        <f t="shared" si="17"/>
        <v>188135.30403297223</v>
      </c>
      <c r="K75" s="9">
        <f t="shared" si="28"/>
        <v>6188.9219030594786</v>
      </c>
      <c r="L75" s="9">
        <f t="shared" si="18"/>
        <v>30.398720000000001</v>
      </c>
      <c r="M75" s="9">
        <f t="shared" si="19"/>
        <v>0.44704000000000121</v>
      </c>
      <c r="N75" s="13">
        <f t="shared" si="29"/>
        <v>0.11139952650867632</v>
      </c>
      <c r="O75" s="4"/>
      <c r="P75" s="12">
        <f t="shared" si="20"/>
        <v>0</v>
      </c>
      <c r="Q75" s="4">
        <f t="shared" si="21"/>
        <v>266.07461999999998</v>
      </c>
      <c r="R75" s="4">
        <f t="shared" si="22"/>
        <v>162.20939999999999</v>
      </c>
      <c r="S75" s="4">
        <f t="shared" si="23"/>
        <v>111.89129999999996</v>
      </c>
      <c r="T75" s="4"/>
      <c r="U75" s="11">
        <f>$D75/Graph!F$50</f>
        <v>8304.4727999999996</v>
      </c>
      <c r="V75" s="5">
        <f>INDEX(Graph!$D$26:$D$40,MATCH(U75,Graph!$D$26:$D$40,1))</f>
        <v>6500</v>
      </c>
      <c r="W75" s="7">
        <f>INDEX(Graph!$E$26:$E$40,MATCH(U75,Graph!$D$26:$D$40,1))</f>
        <v>0</v>
      </c>
      <c r="X75" s="5">
        <f>INDEX(Graph!$D$26:$D$40,MATCH(U75,Graph!$D$26:$D$40,1)+1)</f>
        <v>100000</v>
      </c>
      <c r="Y75" s="7">
        <f>INDEX(Graph!$E$26:$E$40,MATCH(U75,Graph!$D$26:$D$40,1)+1)</f>
        <v>0</v>
      </c>
      <c r="Z75" s="4">
        <f t="shared" si="24"/>
        <v>0</v>
      </c>
      <c r="AA75" s="7"/>
      <c r="AB75" s="11">
        <f>$D77/Graph!G$50</f>
        <v>4553.7309999999998</v>
      </c>
      <c r="AC75" s="5">
        <f>INDEX(Graph!$D$26:$D$40,MATCH(AB75,Graph!$D$26:$D$40,1))</f>
        <v>4500</v>
      </c>
      <c r="AD75" s="7">
        <f>INDEX(Graph!$E$26:$E$40,MATCH(AB75,Graph!$D$26:$D$40,1))</f>
        <v>265</v>
      </c>
      <c r="AE75" s="5">
        <f>INDEX(Graph!$D$26:$D$40,MATCH(AB75,Graph!$D$26:$D$40,1)+1)</f>
        <v>5000</v>
      </c>
      <c r="AF75" s="7">
        <f>INDEX(Graph!$E$26:$E$40,MATCH(AB75,Graph!$D$26:$D$40,1)+1)</f>
        <v>275</v>
      </c>
      <c r="AG75" s="4">
        <f t="shared" si="25"/>
        <v>266.07461999999998</v>
      </c>
      <c r="AH75" s="7"/>
      <c r="AI75" s="11">
        <f>$D77/Graph!H$50</f>
        <v>2793.7</v>
      </c>
      <c r="AJ75" s="5">
        <f>INDEX(Graph!$D$26:$D$40,MATCH(AI75,Graph!$D$26:$D$40,1))</f>
        <v>2500</v>
      </c>
      <c r="AK75" s="7">
        <f>INDEX(Graph!$E$26:$E$40,MATCH(AI75,Graph!$D$26:$D$40,1))</f>
        <v>144</v>
      </c>
      <c r="AL75" s="5">
        <f>INDEX(Graph!$D$26:$D$40,MATCH(AI75,Graph!$D$26:$D$40,1)+1)</f>
        <v>3000</v>
      </c>
      <c r="AM75" s="7">
        <f>INDEX(Graph!$E$26:$E$40,MATCH(AI75,Graph!$D$26:$D$40,1)+1)</f>
        <v>175</v>
      </c>
      <c r="AN75" s="4">
        <f t="shared" si="26"/>
        <v>162.20939999999999</v>
      </c>
      <c r="AO75" s="7"/>
      <c r="AP75" s="11">
        <f>$D77/Graph!I$50</f>
        <v>1955.5899999999995</v>
      </c>
      <c r="AQ75" s="5">
        <f>INDEX(Graph!$D$26:$D$40,MATCH(AP75,Graph!$D$26:$D$40,1))</f>
        <v>1500</v>
      </c>
      <c r="AR75" s="7">
        <f>INDEX(Graph!$E$26:$E$40,MATCH(AP75,Graph!$D$26:$D$40,1))</f>
        <v>80</v>
      </c>
      <c r="AS75" s="5">
        <f>INDEX(Graph!$D$26:$D$40,MATCH(AP75,Graph!$D$26:$D$40,1)+1)</f>
        <v>2000</v>
      </c>
      <c r="AT75" s="7">
        <f>INDEX(Graph!$E$26:$E$40,MATCH(AP75,Graph!$D$26:$D$40,1)+1)</f>
        <v>115</v>
      </c>
      <c r="AU75" s="4">
        <f t="shared" si="27"/>
        <v>111.89129999999996</v>
      </c>
    </row>
    <row r="76" spans="4:47" ht="15.75" x14ac:dyDescent="0.3">
      <c r="D76" s="7">
        <v>69</v>
      </c>
      <c r="E76" s="8">
        <f>(D76/Graph!$C$3)*(D76/Graph!$C$3)*(D76/Graph!$C$3)*Graph!$C$4</f>
        <v>14.504038689121529</v>
      </c>
      <c r="F76" s="4">
        <f t="shared" si="14"/>
        <v>267.37568599999997</v>
      </c>
      <c r="G76" s="4">
        <f t="shared" si="15"/>
        <v>252.87164731087844</v>
      </c>
      <c r="H76" s="13">
        <f t="shared" si="16"/>
        <v>5.3039995416508363</v>
      </c>
      <c r="I76" s="4"/>
      <c r="J76" s="12">
        <f t="shared" si="17"/>
        <v>188642.24889391533</v>
      </c>
      <c r="K76" s="9">
        <f t="shared" si="28"/>
        <v>6115.6622139936035</v>
      </c>
      <c r="L76" s="9">
        <f t="shared" si="18"/>
        <v>30.845759999999999</v>
      </c>
      <c r="M76" s="9">
        <f t="shared" si="19"/>
        <v>0.44703999999999766</v>
      </c>
      <c r="N76" s="13">
        <f t="shared" si="29"/>
        <v>0.11273398455893162</v>
      </c>
      <c r="O76" s="4"/>
      <c r="P76" s="12">
        <f t="shared" si="20"/>
        <v>0</v>
      </c>
      <c r="Q76" s="4">
        <f t="shared" si="21"/>
        <v>267.37568599999997</v>
      </c>
      <c r="R76" s="4">
        <f t="shared" si="22"/>
        <v>164.68381999999997</v>
      </c>
      <c r="S76" s="4">
        <f t="shared" si="23"/>
        <v>113.84688999999996</v>
      </c>
      <c r="T76" s="4"/>
      <c r="U76" s="11">
        <f>$D76/Graph!F$50</f>
        <v>8426.5973999999987</v>
      </c>
      <c r="V76" s="5">
        <f>INDEX(Graph!$D$26:$D$40,MATCH(U76,Graph!$D$26:$D$40,1))</f>
        <v>6500</v>
      </c>
      <c r="W76" s="7">
        <f>INDEX(Graph!$E$26:$E$40,MATCH(U76,Graph!$D$26:$D$40,1))</f>
        <v>0</v>
      </c>
      <c r="X76" s="5">
        <f>INDEX(Graph!$D$26:$D$40,MATCH(U76,Graph!$D$26:$D$40,1)+1)</f>
        <v>100000</v>
      </c>
      <c r="Y76" s="7">
        <f>INDEX(Graph!$E$26:$E$40,MATCH(U76,Graph!$D$26:$D$40,1)+1)</f>
        <v>0</v>
      </c>
      <c r="Z76" s="4">
        <f t="shared" si="24"/>
        <v>0</v>
      </c>
      <c r="AA76" s="7"/>
      <c r="AB76" s="11">
        <f>$D78/Graph!G$50</f>
        <v>4618.7842999999993</v>
      </c>
      <c r="AC76" s="5">
        <f>INDEX(Graph!$D$26:$D$40,MATCH(AB76,Graph!$D$26:$D$40,1))</f>
        <v>4500</v>
      </c>
      <c r="AD76" s="7">
        <f>INDEX(Graph!$E$26:$E$40,MATCH(AB76,Graph!$D$26:$D$40,1))</f>
        <v>265</v>
      </c>
      <c r="AE76" s="5">
        <f>INDEX(Graph!$D$26:$D$40,MATCH(AB76,Graph!$D$26:$D$40,1)+1)</f>
        <v>5000</v>
      </c>
      <c r="AF76" s="7">
        <f>INDEX(Graph!$E$26:$E$40,MATCH(AB76,Graph!$D$26:$D$40,1)+1)</f>
        <v>275</v>
      </c>
      <c r="AG76" s="4">
        <f t="shared" si="25"/>
        <v>267.37568599999997</v>
      </c>
      <c r="AH76" s="7"/>
      <c r="AI76" s="11">
        <f>$D78/Graph!H$50</f>
        <v>2833.6099999999997</v>
      </c>
      <c r="AJ76" s="5">
        <f>INDEX(Graph!$D$26:$D$40,MATCH(AI76,Graph!$D$26:$D$40,1))</f>
        <v>2500</v>
      </c>
      <c r="AK76" s="7">
        <f>INDEX(Graph!$E$26:$E$40,MATCH(AI76,Graph!$D$26:$D$40,1))</f>
        <v>144</v>
      </c>
      <c r="AL76" s="5">
        <f>INDEX(Graph!$D$26:$D$40,MATCH(AI76,Graph!$D$26:$D$40,1)+1)</f>
        <v>3000</v>
      </c>
      <c r="AM76" s="7">
        <f>INDEX(Graph!$E$26:$E$40,MATCH(AI76,Graph!$D$26:$D$40,1)+1)</f>
        <v>175</v>
      </c>
      <c r="AN76" s="4">
        <f t="shared" si="26"/>
        <v>164.68381999999997</v>
      </c>
      <c r="AO76" s="7"/>
      <c r="AP76" s="11">
        <f>$D78/Graph!I$50</f>
        <v>1983.5269999999994</v>
      </c>
      <c r="AQ76" s="5">
        <f>INDEX(Graph!$D$26:$D$40,MATCH(AP76,Graph!$D$26:$D$40,1))</f>
        <v>1500</v>
      </c>
      <c r="AR76" s="7">
        <f>INDEX(Graph!$E$26:$E$40,MATCH(AP76,Graph!$D$26:$D$40,1))</f>
        <v>80</v>
      </c>
      <c r="AS76" s="5">
        <f>INDEX(Graph!$D$26:$D$40,MATCH(AP76,Graph!$D$26:$D$40,1)+1)</f>
        <v>2000</v>
      </c>
      <c r="AT76" s="7">
        <f>INDEX(Graph!$E$26:$E$40,MATCH(AP76,Graph!$D$26:$D$40,1)+1)</f>
        <v>115</v>
      </c>
      <c r="AU76" s="4">
        <f t="shared" si="27"/>
        <v>113.84688999999996</v>
      </c>
    </row>
    <row r="77" spans="4:47" ht="15.75" x14ac:dyDescent="0.3">
      <c r="D77" s="7">
        <v>70</v>
      </c>
      <c r="E77" s="8">
        <f>(D77/Graph!$C$3)*(D77/Graph!$C$3)*(D77/Graph!$C$3)*Graph!$C$4</f>
        <v>15.143832498862082</v>
      </c>
      <c r="F77" s="4">
        <f t="shared" si="14"/>
        <v>268.67675200000002</v>
      </c>
      <c r="G77" s="4">
        <f t="shared" si="15"/>
        <v>253.53291950113794</v>
      </c>
      <c r="H77" s="13">
        <f t="shared" si="16"/>
        <v>5.4180690545081056</v>
      </c>
      <c r="I77" s="4"/>
      <c r="J77" s="12">
        <f t="shared" si="17"/>
        <v>189135.55794784889</v>
      </c>
      <c r="K77" s="9">
        <f t="shared" si="28"/>
        <v>6044.0599098785951</v>
      </c>
      <c r="L77" s="9">
        <f t="shared" si="18"/>
        <v>31.2928</v>
      </c>
      <c r="M77" s="9">
        <f t="shared" si="19"/>
        <v>0.44704000000000121</v>
      </c>
      <c r="N77" s="13">
        <f t="shared" si="29"/>
        <v>0.11406951285726923</v>
      </c>
      <c r="O77" s="4"/>
      <c r="P77" s="12">
        <f t="shared" si="20"/>
        <v>0</v>
      </c>
      <c r="Q77" s="4">
        <f t="shared" si="21"/>
        <v>268.67675200000002</v>
      </c>
      <c r="R77" s="4">
        <f t="shared" si="22"/>
        <v>167.15824000000001</v>
      </c>
      <c r="S77" s="4">
        <f t="shared" si="23"/>
        <v>115.66491199999996</v>
      </c>
      <c r="T77" s="4"/>
      <c r="U77" s="11">
        <f>$D77/Graph!F$50</f>
        <v>8548.7219999999979</v>
      </c>
      <c r="V77" s="5">
        <f>INDEX(Graph!$D$26:$D$40,MATCH(U77,Graph!$D$26:$D$40,1))</f>
        <v>6500</v>
      </c>
      <c r="W77" s="7">
        <f>INDEX(Graph!$E$26:$E$40,MATCH(U77,Graph!$D$26:$D$40,1))</f>
        <v>0</v>
      </c>
      <c r="X77" s="5">
        <f>INDEX(Graph!$D$26:$D$40,MATCH(U77,Graph!$D$26:$D$40,1)+1)</f>
        <v>100000</v>
      </c>
      <c r="Y77" s="7">
        <f>INDEX(Graph!$E$26:$E$40,MATCH(U77,Graph!$D$26:$D$40,1)+1)</f>
        <v>0</v>
      </c>
      <c r="Z77" s="4">
        <f t="shared" si="24"/>
        <v>0</v>
      </c>
      <c r="AA77" s="7"/>
      <c r="AB77" s="11">
        <f>$D79/Graph!G$50</f>
        <v>4683.8375999999998</v>
      </c>
      <c r="AC77" s="5">
        <f>INDEX(Graph!$D$26:$D$40,MATCH(AB77,Graph!$D$26:$D$40,1))</f>
        <v>4500</v>
      </c>
      <c r="AD77" s="7">
        <f>INDEX(Graph!$E$26:$E$40,MATCH(AB77,Graph!$D$26:$D$40,1))</f>
        <v>265</v>
      </c>
      <c r="AE77" s="5">
        <f>INDEX(Graph!$D$26:$D$40,MATCH(AB77,Graph!$D$26:$D$40,1)+1)</f>
        <v>5000</v>
      </c>
      <c r="AF77" s="7">
        <f>INDEX(Graph!$E$26:$E$40,MATCH(AB77,Graph!$D$26:$D$40,1)+1)</f>
        <v>275</v>
      </c>
      <c r="AG77" s="4">
        <f t="shared" si="25"/>
        <v>268.67675200000002</v>
      </c>
      <c r="AH77" s="7"/>
      <c r="AI77" s="11">
        <f>$D79/Graph!H$50</f>
        <v>2873.52</v>
      </c>
      <c r="AJ77" s="5">
        <f>INDEX(Graph!$D$26:$D$40,MATCH(AI77,Graph!$D$26:$D$40,1))</f>
        <v>2500</v>
      </c>
      <c r="AK77" s="7">
        <f>INDEX(Graph!$E$26:$E$40,MATCH(AI77,Graph!$D$26:$D$40,1))</f>
        <v>144</v>
      </c>
      <c r="AL77" s="5">
        <f>INDEX(Graph!$D$26:$D$40,MATCH(AI77,Graph!$D$26:$D$40,1)+1)</f>
        <v>3000</v>
      </c>
      <c r="AM77" s="7">
        <f>INDEX(Graph!$E$26:$E$40,MATCH(AI77,Graph!$D$26:$D$40,1)+1)</f>
        <v>175</v>
      </c>
      <c r="AN77" s="4">
        <f t="shared" si="26"/>
        <v>167.15824000000001</v>
      </c>
      <c r="AO77" s="7"/>
      <c r="AP77" s="11">
        <f>$D79/Graph!I$50</f>
        <v>2011.4639999999993</v>
      </c>
      <c r="AQ77" s="5">
        <f>INDEX(Graph!$D$26:$D$40,MATCH(AP77,Graph!$D$26:$D$40,1))</f>
        <v>2000</v>
      </c>
      <c r="AR77" s="7">
        <f>INDEX(Graph!$E$26:$E$40,MATCH(AP77,Graph!$D$26:$D$40,1))</f>
        <v>115</v>
      </c>
      <c r="AS77" s="5">
        <f>INDEX(Graph!$D$26:$D$40,MATCH(AP77,Graph!$D$26:$D$40,1)+1)</f>
        <v>2500</v>
      </c>
      <c r="AT77" s="7">
        <f>INDEX(Graph!$E$26:$E$40,MATCH(AP77,Graph!$D$26:$D$40,1)+1)</f>
        <v>144</v>
      </c>
      <c r="AU77" s="4">
        <f t="shared" si="27"/>
        <v>115.66491199999996</v>
      </c>
    </row>
    <row r="78" spans="4:47" ht="15.75" x14ac:dyDescent="0.3">
      <c r="D78" s="7">
        <v>71</v>
      </c>
      <c r="E78" s="8">
        <f>(D78/Graph!$C$3)*(D78/Graph!$C$3)*(D78/Graph!$C$3)*Graph!$C$4</f>
        <v>15.802169776968586</v>
      </c>
      <c r="F78" s="4">
        <f t="shared" si="14"/>
        <v>269.97781800000001</v>
      </c>
      <c r="G78" s="4">
        <f t="shared" si="15"/>
        <v>254.17564822303143</v>
      </c>
      <c r="H78" s="13">
        <f t="shared" si="16"/>
        <v>5.5334755659630366</v>
      </c>
      <c r="I78" s="4"/>
      <c r="J78" s="12">
        <f t="shared" si="17"/>
        <v>189615.03357438144</v>
      </c>
      <c r="K78" s="9">
        <f t="shared" si="28"/>
        <v>5974.0387341077158</v>
      </c>
      <c r="L78" s="9">
        <f t="shared" si="18"/>
        <v>31.739840000000001</v>
      </c>
      <c r="M78" s="9">
        <f t="shared" si="19"/>
        <v>0.44704000000000121</v>
      </c>
      <c r="N78" s="13">
        <f t="shared" si="29"/>
        <v>0.11540651145493072</v>
      </c>
      <c r="O78" s="4"/>
      <c r="P78" s="12">
        <f t="shared" si="20"/>
        <v>0</v>
      </c>
      <c r="Q78" s="4">
        <f t="shared" si="21"/>
        <v>269.97781800000001</v>
      </c>
      <c r="R78" s="4">
        <f t="shared" si="22"/>
        <v>169.63265999999999</v>
      </c>
      <c r="S78" s="4">
        <f t="shared" si="23"/>
        <v>117.28525799999997</v>
      </c>
      <c r="T78" s="4"/>
      <c r="U78" s="11">
        <f>$D78/Graph!F$50</f>
        <v>8670.8465999999989</v>
      </c>
      <c r="V78" s="5">
        <f>INDEX(Graph!$D$26:$D$40,MATCH(U78,Graph!$D$26:$D$40,1))</f>
        <v>6500</v>
      </c>
      <c r="W78" s="7">
        <f>INDEX(Graph!$E$26:$E$40,MATCH(U78,Graph!$D$26:$D$40,1))</f>
        <v>0</v>
      </c>
      <c r="X78" s="5">
        <f>INDEX(Graph!$D$26:$D$40,MATCH(U78,Graph!$D$26:$D$40,1)+1)</f>
        <v>100000</v>
      </c>
      <c r="Y78" s="7">
        <f>INDEX(Graph!$E$26:$E$40,MATCH(U78,Graph!$D$26:$D$40,1)+1)</f>
        <v>0</v>
      </c>
      <c r="Z78" s="4">
        <f t="shared" si="24"/>
        <v>0</v>
      </c>
      <c r="AA78" s="7"/>
      <c r="AB78" s="11">
        <f>$D80/Graph!G$50</f>
        <v>4748.8908999999994</v>
      </c>
      <c r="AC78" s="5">
        <f>INDEX(Graph!$D$26:$D$40,MATCH(AB78,Graph!$D$26:$D$40,1))</f>
        <v>4500</v>
      </c>
      <c r="AD78" s="7">
        <f>INDEX(Graph!$E$26:$E$40,MATCH(AB78,Graph!$D$26:$D$40,1))</f>
        <v>265</v>
      </c>
      <c r="AE78" s="5">
        <f>INDEX(Graph!$D$26:$D$40,MATCH(AB78,Graph!$D$26:$D$40,1)+1)</f>
        <v>5000</v>
      </c>
      <c r="AF78" s="7">
        <f>INDEX(Graph!$E$26:$E$40,MATCH(AB78,Graph!$D$26:$D$40,1)+1)</f>
        <v>275</v>
      </c>
      <c r="AG78" s="4">
        <f t="shared" si="25"/>
        <v>269.97781800000001</v>
      </c>
      <c r="AH78" s="7"/>
      <c r="AI78" s="11">
        <f>$D80/Graph!H$50</f>
        <v>2913.43</v>
      </c>
      <c r="AJ78" s="5">
        <f>INDEX(Graph!$D$26:$D$40,MATCH(AI78,Graph!$D$26:$D$40,1))</f>
        <v>2500</v>
      </c>
      <c r="AK78" s="7">
        <f>INDEX(Graph!$E$26:$E$40,MATCH(AI78,Graph!$D$26:$D$40,1))</f>
        <v>144</v>
      </c>
      <c r="AL78" s="5">
        <f>INDEX(Graph!$D$26:$D$40,MATCH(AI78,Graph!$D$26:$D$40,1)+1)</f>
        <v>3000</v>
      </c>
      <c r="AM78" s="7">
        <f>INDEX(Graph!$E$26:$E$40,MATCH(AI78,Graph!$D$26:$D$40,1)+1)</f>
        <v>175</v>
      </c>
      <c r="AN78" s="4">
        <f t="shared" si="26"/>
        <v>169.63265999999999</v>
      </c>
      <c r="AO78" s="7"/>
      <c r="AP78" s="11">
        <f>$D80/Graph!I$50</f>
        <v>2039.4009999999994</v>
      </c>
      <c r="AQ78" s="5">
        <f>INDEX(Graph!$D$26:$D$40,MATCH(AP78,Graph!$D$26:$D$40,1))</f>
        <v>2000</v>
      </c>
      <c r="AR78" s="7">
        <f>INDEX(Graph!$E$26:$E$40,MATCH(AP78,Graph!$D$26:$D$40,1))</f>
        <v>115</v>
      </c>
      <c r="AS78" s="5">
        <f>INDEX(Graph!$D$26:$D$40,MATCH(AP78,Graph!$D$26:$D$40,1)+1)</f>
        <v>2500</v>
      </c>
      <c r="AT78" s="7">
        <f>INDEX(Graph!$E$26:$E$40,MATCH(AP78,Graph!$D$26:$D$40,1)+1)</f>
        <v>144</v>
      </c>
      <c r="AU78" s="4">
        <f t="shared" si="27"/>
        <v>117.28525799999997</v>
      </c>
    </row>
    <row r="79" spans="4:47" ht="15.75" x14ac:dyDescent="0.3">
      <c r="D79" s="7">
        <v>72</v>
      </c>
      <c r="E79" s="8">
        <f>(D79/Graph!$C$3)*(D79/Graph!$C$3)*(D79/Graph!$C$3)*Graph!$C$4</f>
        <v>16.479315430132001</v>
      </c>
      <c r="F79" s="4">
        <f t="shared" si="14"/>
        <v>271.27888400000001</v>
      </c>
      <c r="G79" s="4">
        <f t="shared" si="15"/>
        <v>254.799568569868</v>
      </c>
      <c r="H79" s="13">
        <f t="shared" si="16"/>
        <v>5.650220948471401</v>
      </c>
      <c r="I79" s="4"/>
      <c r="J79" s="12">
        <f t="shared" si="17"/>
        <v>190080.47815312154</v>
      </c>
      <c r="K79" s="9">
        <f t="shared" si="28"/>
        <v>5905.5266665523823</v>
      </c>
      <c r="L79" s="9">
        <f t="shared" si="18"/>
        <v>32.186880000000002</v>
      </c>
      <c r="M79" s="9">
        <f t="shared" si="19"/>
        <v>0.44704000000000121</v>
      </c>
      <c r="N79" s="13">
        <f t="shared" si="29"/>
        <v>0.11674538250836404</v>
      </c>
      <c r="O79" s="4"/>
      <c r="P79" s="12">
        <f t="shared" si="20"/>
        <v>0</v>
      </c>
      <c r="Q79" s="4">
        <f t="shared" si="21"/>
        <v>271.27888400000001</v>
      </c>
      <c r="R79" s="4">
        <f t="shared" si="22"/>
        <v>172.10707999999997</v>
      </c>
      <c r="S79" s="4">
        <f t="shared" si="23"/>
        <v>118.90560399999995</v>
      </c>
      <c r="T79" s="4"/>
      <c r="U79" s="11">
        <f>$D79/Graph!F$50</f>
        <v>8792.9711999999981</v>
      </c>
      <c r="V79" s="5">
        <f>INDEX(Graph!$D$26:$D$40,MATCH(U79,Graph!$D$26:$D$40,1))</f>
        <v>6500</v>
      </c>
      <c r="W79" s="7">
        <f>INDEX(Graph!$E$26:$E$40,MATCH(U79,Graph!$D$26:$D$40,1))</f>
        <v>0</v>
      </c>
      <c r="X79" s="5">
        <f>INDEX(Graph!$D$26:$D$40,MATCH(U79,Graph!$D$26:$D$40,1)+1)</f>
        <v>100000</v>
      </c>
      <c r="Y79" s="7">
        <f>INDEX(Graph!$E$26:$E$40,MATCH(U79,Graph!$D$26:$D$40,1)+1)</f>
        <v>0</v>
      </c>
      <c r="Z79" s="4">
        <f t="shared" si="24"/>
        <v>0</v>
      </c>
      <c r="AA79" s="7"/>
      <c r="AB79" s="11">
        <f>$D81/Graph!G$50</f>
        <v>4813.9441999999999</v>
      </c>
      <c r="AC79" s="5">
        <f>INDEX(Graph!$D$26:$D$40,MATCH(AB79,Graph!$D$26:$D$40,1))</f>
        <v>4500</v>
      </c>
      <c r="AD79" s="7">
        <f>INDEX(Graph!$E$26:$E$40,MATCH(AB79,Graph!$D$26:$D$40,1))</f>
        <v>265</v>
      </c>
      <c r="AE79" s="5">
        <f>INDEX(Graph!$D$26:$D$40,MATCH(AB79,Graph!$D$26:$D$40,1)+1)</f>
        <v>5000</v>
      </c>
      <c r="AF79" s="7">
        <f>INDEX(Graph!$E$26:$E$40,MATCH(AB79,Graph!$D$26:$D$40,1)+1)</f>
        <v>275</v>
      </c>
      <c r="AG79" s="4">
        <f t="shared" si="25"/>
        <v>271.27888400000001</v>
      </c>
      <c r="AH79" s="7"/>
      <c r="AI79" s="11">
        <f>$D81/Graph!H$50</f>
        <v>2953.3399999999997</v>
      </c>
      <c r="AJ79" s="5">
        <f>INDEX(Graph!$D$26:$D$40,MATCH(AI79,Graph!$D$26:$D$40,1))</f>
        <v>2500</v>
      </c>
      <c r="AK79" s="7">
        <f>INDEX(Graph!$E$26:$E$40,MATCH(AI79,Graph!$D$26:$D$40,1))</f>
        <v>144</v>
      </c>
      <c r="AL79" s="5">
        <f>INDEX(Graph!$D$26:$D$40,MATCH(AI79,Graph!$D$26:$D$40,1)+1)</f>
        <v>3000</v>
      </c>
      <c r="AM79" s="7">
        <f>INDEX(Graph!$E$26:$E$40,MATCH(AI79,Graph!$D$26:$D$40,1)+1)</f>
        <v>175</v>
      </c>
      <c r="AN79" s="4">
        <f t="shared" si="26"/>
        <v>172.10707999999997</v>
      </c>
      <c r="AO79" s="7"/>
      <c r="AP79" s="11">
        <f>$D81/Graph!I$50</f>
        <v>2067.3379999999993</v>
      </c>
      <c r="AQ79" s="5">
        <f>INDEX(Graph!$D$26:$D$40,MATCH(AP79,Graph!$D$26:$D$40,1))</f>
        <v>2000</v>
      </c>
      <c r="AR79" s="7">
        <f>INDEX(Graph!$E$26:$E$40,MATCH(AP79,Graph!$D$26:$D$40,1))</f>
        <v>115</v>
      </c>
      <c r="AS79" s="5">
        <f>INDEX(Graph!$D$26:$D$40,MATCH(AP79,Graph!$D$26:$D$40,1)+1)</f>
        <v>2500</v>
      </c>
      <c r="AT79" s="7">
        <f>INDEX(Graph!$E$26:$E$40,MATCH(AP79,Graph!$D$26:$D$40,1)+1)</f>
        <v>144</v>
      </c>
      <c r="AU79" s="4">
        <f t="shared" si="27"/>
        <v>118.90560399999995</v>
      </c>
    </row>
    <row r="80" spans="4:47" ht="15.75" x14ac:dyDescent="0.3">
      <c r="D80" s="7">
        <v>73</v>
      </c>
      <c r="E80" s="8">
        <f>(D80/Graph!$C$3)*(D80/Graph!$C$3)*(D80/Graph!$C$3)*Graph!$C$4</f>
        <v>17.175534365043241</v>
      </c>
      <c r="F80" s="4">
        <f t="shared" si="14"/>
        <v>272.57995</v>
      </c>
      <c r="G80" s="4">
        <f t="shared" si="15"/>
        <v>255.40441563495676</v>
      </c>
      <c r="H80" s="13">
        <f t="shared" si="16"/>
        <v>5.7683074790355446</v>
      </c>
      <c r="I80" s="4"/>
      <c r="J80" s="12">
        <f t="shared" si="17"/>
        <v>190531.69406367774</v>
      </c>
      <c r="K80" s="9">
        <f t="shared" si="28"/>
        <v>5838.4556333924265</v>
      </c>
      <c r="L80" s="9">
        <f t="shared" si="18"/>
        <v>32.633919999999996</v>
      </c>
      <c r="M80" s="9">
        <f t="shared" si="19"/>
        <v>0.44703999999999411</v>
      </c>
      <c r="N80" s="13">
        <f t="shared" si="29"/>
        <v>0.11808653056414355</v>
      </c>
      <c r="O80" s="4"/>
      <c r="P80" s="12">
        <f t="shared" si="20"/>
        <v>0</v>
      </c>
      <c r="Q80" s="4">
        <f t="shared" si="21"/>
        <v>272.57995</v>
      </c>
      <c r="R80" s="4">
        <f t="shared" si="22"/>
        <v>174.58150000000001</v>
      </c>
      <c r="S80" s="4">
        <f t="shared" si="23"/>
        <v>120.52594999999995</v>
      </c>
      <c r="T80" s="4"/>
      <c r="U80" s="11">
        <f>$D80/Graph!F$50</f>
        <v>8915.0957999999991</v>
      </c>
      <c r="V80" s="5">
        <f>INDEX(Graph!$D$26:$D$40,MATCH(U80,Graph!$D$26:$D$40,1))</f>
        <v>6500</v>
      </c>
      <c r="W80" s="7">
        <f>INDEX(Graph!$E$26:$E$40,MATCH(U80,Graph!$D$26:$D$40,1))</f>
        <v>0</v>
      </c>
      <c r="X80" s="5">
        <f>INDEX(Graph!$D$26:$D$40,MATCH(U80,Graph!$D$26:$D$40,1)+1)</f>
        <v>100000</v>
      </c>
      <c r="Y80" s="7">
        <f>INDEX(Graph!$E$26:$E$40,MATCH(U80,Graph!$D$26:$D$40,1)+1)</f>
        <v>0</v>
      </c>
      <c r="Z80" s="4">
        <f t="shared" si="24"/>
        <v>0</v>
      </c>
      <c r="AA80" s="7"/>
      <c r="AB80" s="11">
        <f>$D82/Graph!G$50</f>
        <v>4878.9974999999995</v>
      </c>
      <c r="AC80" s="5">
        <f>INDEX(Graph!$D$26:$D$40,MATCH(AB80,Graph!$D$26:$D$40,1))</f>
        <v>4500</v>
      </c>
      <c r="AD80" s="7">
        <f>INDEX(Graph!$E$26:$E$40,MATCH(AB80,Graph!$D$26:$D$40,1))</f>
        <v>265</v>
      </c>
      <c r="AE80" s="5">
        <f>INDEX(Graph!$D$26:$D$40,MATCH(AB80,Graph!$D$26:$D$40,1)+1)</f>
        <v>5000</v>
      </c>
      <c r="AF80" s="7">
        <f>INDEX(Graph!$E$26:$E$40,MATCH(AB80,Graph!$D$26:$D$40,1)+1)</f>
        <v>275</v>
      </c>
      <c r="AG80" s="4">
        <f t="shared" si="25"/>
        <v>272.57995</v>
      </c>
      <c r="AH80" s="7"/>
      <c r="AI80" s="11">
        <f>$D82/Graph!H$50</f>
        <v>2993.25</v>
      </c>
      <c r="AJ80" s="5">
        <f>INDEX(Graph!$D$26:$D$40,MATCH(AI80,Graph!$D$26:$D$40,1))</f>
        <v>2500</v>
      </c>
      <c r="AK80" s="7">
        <f>INDEX(Graph!$E$26:$E$40,MATCH(AI80,Graph!$D$26:$D$40,1))</f>
        <v>144</v>
      </c>
      <c r="AL80" s="5">
        <f>INDEX(Graph!$D$26:$D$40,MATCH(AI80,Graph!$D$26:$D$40,1)+1)</f>
        <v>3000</v>
      </c>
      <c r="AM80" s="7">
        <f>INDEX(Graph!$E$26:$E$40,MATCH(AI80,Graph!$D$26:$D$40,1)+1)</f>
        <v>175</v>
      </c>
      <c r="AN80" s="4">
        <f t="shared" si="26"/>
        <v>174.58150000000001</v>
      </c>
      <c r="AO80" s="7"/>
      <c r="AP80" s="11">
        <f>$D82/Graph!I$50</f>
        <v>2095.2749999999992</v>
      </c>
      <c r="AQ80" s="5">
        <f>INDEX(Graph!$D$26:$D$40,MATCH(AP80,Graph!$D$26:$D$40,1))</f>
        <v>2000</v>
      </c>
      <c r="AR80" s="7">
        <f>INDEX(Graph!$E$26:$E$40,MATCH(AP80,Graph!$D$26:$D$40,1))</f>
        <v>115</v>
      </c>
      <c r="AS80" s="5">
        <f>INDEX(Graph!$D$26:$D$40,MATCH(AP80,Graph!$D$26:$D$40,1)+1)</f>
        <v>2500</v>
      </c>
      <c r="AT80" s="7">
        <f>INDEX(Graph!$E$26:$E$40,MATCH(AP80,Graph!$D$26:$D$40,1)+1)</f>
        <v>144</v>
      </c>
      <c r="AU80" s="4">
        <f t="shared" si="27"/>
        <v>120.52594999999995</v>
      </c>
    </row>
    <row r="81" spans="4:47" ht="15.75" x14ac:dyDescent="0.3">
      <c r="D81" s="7">
        <v>74</v>
      </c>
      <c r="E81" s="8">
        <f>(D81/Graph!$C$3)*(D81/Graph!$C$3)*(D81/Graph!$C$3)*Graph!$C$4</f>
        <v>17.891091488393261</v>
      </c>
      <c r="F81" s="4">
        <f t="shared" si="14"/>
        <v>273.88101599999999</v>
      </c>
      <c r="G81" s="4">
        <f t="shared" si="15"/>
        <v>255.98992451160672</v>
      </c>
      <c r="H81" s="13">
        <f t="shared" si="16"/>
        <v>5.8877378418862065</v>
      </c>
      <c r="I81" s="4"/>
      <c r="J81" s="12">
        <f t="shared" si="17"/>
        <v>190968.4836856586</v>
      </c>
      <c r="K81" s="9">
        <f t="shared" si="28"/>
        <v>5772.7612404736328</v>
      </c>
      <c r="L81" s="9">
        <f t="shared" si="18"/>
        <v>33.080959999999997</v>
      </c>
      <c r="M81" s="9">
        <f t="shared" si="19"/>
        <v>0.44704000000000121</v>
      </c>
      <c r="N81" s="13">
        <f t="shared" si="29"/>
        <v>0.11943036285066169</v>
      </c>
      <c r="O81" s="4"/>
      <c r="P81" s="12">
        <f t="shared" si="20"/>
        <v>0</v>
      </c>
      <c r="Q81" s="4">
        <f t="shared" si="21"/>
        <v>273.88101599999999</v>
      </c>
      <c r="R81" s="4">
        <f t="shared" si="22"/>
        <v>177.32119999999998</v>
      </c>
      <c r="S81" s="4">
        <f t="shared" si="23"/>
        <v>122.14629599999998</v>
      </c>
      <c r="T81" s="4"/>
      <c r="U81" s="11">
        <f>$D81/Graph!F$50</f>
        <v>9037.2203999999983</v>
      </c>
      <c r="V81" s="5">
        <f>INDEX(Graph!$D$26:$D$40,MATCH(U81,Graph!$D$26:$D$40,1))</f>
        <v>6500</v>
      </c>
      <c r="W81" s="7">
        <f>INDEX(Graph!$E$26:$E$40,MATCH(U81,Graph!$D$26:$D$40,1))</f>
        <v>0</v>
      </c>
      <c r="X81" s="5">
        <f>INDEX(Graph!$D$26:$D$40,MATCH(U81,Graph!$D$26:$D$40,1)+1)</f>
        <v>100000</v>
      </c>
      <c r="Y81" s="7">
        <f>INDEX(Graph!$E$26:$E$40,MATCH(U81,Graph!$D$26:$D$40,1)+1)</f>
        <v>0</v>
      </c>
      <c r="Z81" s="4">
        <f t="shared" si="24"/>
        <v>0</v>
      </c>
      <c r="AA81" s="7"/>
      <c r="AB81" s="11">
        <f>$D83/Graph!G$50</f>
        <v>4944.0507999999991</v>
      </c>
      <c r="AC81" s="5">
        <f>INDEX(Graph!$D$26:$D$40,MATCH(AB81,Graph!$D$26:$D$40,1))</f>
        <v>4500</v>
      </c>
      <c r="AD81" s="7">
        <f>INDEX(Graph!$E$26:$E$40,MATCH(AB81,Graph!$D$26:$D$40,1))</f>
        <v>265</v>
      </c>
      <c r="AE81" s="5">
        <f>INDEX(Graph!$D$26:$D$40,MATCH(AB81,Graph!$D$26:$D$40,1)+1)</f>
        <v>5000</v>
      </c>
      <c r="AF81" s="7">
        <f>INDEX(Graph!$E$26:$E$40,MATCH(AB81,Graph!$D$26:$D$40,1)+1)</f>
        <v>275</v>
      </c>
      <c r="AG81" s="4">
        <f t="shared" si="25"/>
        <v>273.88101599999999</v>
      </c>
      <c r="AH81" s="7"/>
      <c r="AI81" s="11">
        <f>$D83/Graph!H$50</f>
        <v>3033.16</v>
      </c>
      <c r="AJ81" s="5">
        <f>INDEX(Graph!$D$26:$D$40,MATCH(AI81,Graph!$D$26:$D$40,1))</f>
        <v>3000</v>
      </c>
      <c r="AK81" s="7">
        <f>INDEX(Graph!$E$26:$E$40,MATCH(AI81,Graph!$D$26:$D$40,1))</f>
        <v>175</v>
      </c>
      <c r="AL81" s="5">
        <f>INDEX(Graph!$D$26:$D$40,MATCH(AI81,Graph!$D$26:$D$40,1)+1)</f>
        <v>3500</v>
      </c>
      <c r="AM81" s="7">
        <f>INDEX(Graph!$E$26:$E$40,MATCH(AI81,Graph!$D$26:$D$40,1)+1)</f>
        <v>210</v>
      </c>
      <c r="AN81" s="4">
        <f t="shared" si="26"/>
        <v>177.32119999999998</v>
      </c>
      <c r="AO81" s="7"/>
      <c r="AP81" s="11">
        <f>$D83/Graph!I$50</f>
        <v>2123.2119999999995</v>
      </c>
      <c r="AQ81" s="5">
        <f>INDEX(Graph!$D$26:$D$40,MATCH(AP81,Graph!$D$26:$D$40,1))</f>
        <v>2000</v>
      </c>
      <c r="AR81" s="7">
        <f>INDEX(Graph!$E$26:$E$40,MATCH(AP81,Graph!$D$26:$D$40,1))</f>
        <v>115</v>
      </c>
      <c r="AS81" s="5">
        <f>INDEX(Graph!$D$26:$D$40,MATCH(AP81,Graph!$D$26:$D$40,1)+1)</f>
        <v>2500</v>
      </c>
      <c r="AT81" s="7">
        <f>INDEX(Graph!$E$26:$E$40,MATCH(AP81,Graph!$D$26:$D$40,1)+1)</f>
        <v>144</v>
      </c>
      <c r="AU81" s="4">
        <f t="shared" si="27"/>
        <v>122.14629599999998</v>
      </c>
    </row>
    <row r="82" spans="4:47" ht="15.75" x14ac:dyDescent="0.3">
      <c r="D82" s="7">
        <v>75</v>
      </c>
      <c r="E82" s="8">
        <f>(D82/Graph!$C$3)*(D82/Graph!$C$3)*(D82/Graph!$C$3)*Graph!$C$4</f>
        <v>18.626251706873003</v>
      </c>
      <c r="F82" s="4">
        <f t="shared" si="14"/>
        <v>274.90895899999998</v>
      </c>
      <c r="G82" s="4">
        <f t="shared" si="15"/>
        <v>256.28270729312698</v>
      </c>
      <c r="H82" s="13">
        <f t="shared" si="16"/>
        <v>6.0086438450077262</v>
      </c>
      <c r="I82" s="4"/>
      <c r="J82" s="12">
        <f t="shared" si="17"/>
        <v>191186.89964067272</v>
      </c>
      <c r="K82" s="9">
        <f t="shared" si="28"/>
        <v>5702.3055249544477</v>
      </c>
      <c r="L82" s="9">
        <f t="shared" si="18"/>
        <v>33.527999999999999</v>
      </c>
      <c r="M82" s="9">
        <f t="shared" si="19"/>
        <v>0.44704000000000121</v>
      </c>
      <c r="N82" s="13">
        <f t="shared" si="29"/>
        <v>0.12090600312151978</v>
      </c>
      <c r="O82" s="4"/>
      <c r="P82" s="12">
        <f t="shared" si="20"/>
        <v>0</v>
      </c>
      <c r="Q82" s="4">
        <f t="shared" si="21"/>
        <v>274.90895899999998</v>
      </c>
      <c r="R82" s="4">
        <f t="shared" si="22"/>
        <v>180.11489999999998</v>
      </c>
      <c r="S82" s="4">
        <f t="shared" si="23"/>
        <v>123.76664199999996</v>
      </c>
      <c r="T82" s="4"/>
      <c r="U82" s="11">
        <f>$D82/Graph!F$50</f>
        <v>9159.3449999999993</v>
      </c>
      <c r="V82" s="5">
        <f>INDEX(Graph!$D$26:$D$40,MATCH(U82,Graph!$D$26:$D$40,1))</f>
        <v>6500</v>
      </c>
      <c r="W82" s="7">
        <f>INDEX(Graph!$E$26:$E$40,MATCH(U82,Graph!$D$26:$D$40,1))</f>
        <v>0</v>
      </c>
      <c r="X82" s="5">
        <f>INDEX(Graph!$D$26:$D$40,MATCH(U82,Graph!$D$26:$D$40,1)+1)</f>
        <v>100000</v>
      </c>
      <c r="Y82" s="7">
        <f>INDEX(Graph!$E$26:$E$40,MATCH(U82,Graph!$D$26:$D$40,1)+1)</f>
        <v>0</v>
      </c>
      <c r="Z82" s="4">
        <f t="shared" si="24"/>
        <v>0</v>
      </c>
      <c r="AA82" s="7"/>
      <c r="AB82" s="11">
        <f>$D84/Graph!G$50</f>
        <v>5009.1040999999996</v>
      </c>
      <c r="AC82" s="5">
        <f>INDEX(Graph!$D$26:$D$40,MATCH(AB82,Graph!$D$26:$D$40,1))</f>
        <v>5000</v>
      </c>
      <c r="AD82" s="7">
        <f>INDEX(Graph!$E$26:$E$40,MATCH(AB82,Graph!$D$26:$D$40,1))</f>
        <v>275</v>
      </c>
      <c r="AE82" s="5">
        <f>INDEX(Graph!$D$26:$D$40,MATCH(AB82,Graph!$D$26:$D$40,1)+1)</f>
        <v>5500</v>
      </c>
      <c r="AF82" s="7">
        <f>INDEX(Graph!$E$26:$E$40,MATCH(AB82,Graph!$D$26:$D$40,1)+1)</f>
        <v>270</v>
      </c>
      <c r="AG82" s="4">
        <f t="shared" si="25"/>
        <v>274.90895899999998</v>
      </c>
      <c r="AH82" s="7"/>
      <c r="AI82" s="11">
        <f>$D84/Graph!H$50</f>
        <v>3073.0699999999997</v>
      </c>
      <c r="AJ82" s="5">
        <f>INDEX(Graph!$D$26:$D$40,MATCH(AI82,Graph!$D$26:$D$40,1))</f>
        <v>3000</v>
      </c>
      <c r="AK82" s="7">
        <f>INDEX(Graph!$E$26:$E$40,MATCH(AI82,Graph!$D$26:$D$40,1))</f>
        <v>175</v>
      </c>
      <c r="AL82" s="5">
        <f>INDEX(Graph!$D$26:$D$40,MATCH(AI82,Graph!$D$26:$D$40,1)+1)</f>
        <v>3500</v>
      </c>
      <c r="AM82" s="7">
        <f>INDEX(Graph!$E$26:$E$40,MATCH(AI82,Graph!$D$26:$D$40,1)+1)</f>
        <v>210</v>
      </c>
      <c r="AN82" s="4">
        <f t="shared" si="26"/>
        <v>180.11489999999998</v>
      </c>
      <c r="AO82" s="7"/>
      <c r="AP82" s="11">
        <f>$D84/Graph!I$50</f>
        <v>2151.1489999999994</v>
      </c>
      <c r="AQ82" s="5">
        <f>INDEX(Graph!$D$26:$D$40,MATCH(AP82,Graph!$D$26:$D$40,1))</f>
        <v>2000</v>
      </c>
      <c r="AR82" s="7">
        <f>INDEX(Graph!$E$26:$E$40,MATCH(AP82,Graph!$D$26:$D$40,1))</f>
        <v>115</v>
      </c>
      <c r="AS82" s="5">
        <f>INDEX(Graph!$D$26:$D$40,MATCH(AP82,Graph!$D$26:$D$40,1)+1)</f>
        <v>2500</v>
      </c>
      <c r="AT82" s="7">
        <f>INDEX(Graph!$E$26:$E$40,MATCH(AP82,Graph!$D$26:$D$40,1)+1)</f>
        <v>144</v>
      </c>
      <c r="AU82" s="4">
        <f t="shared" si="27"/>
        <v>123.76664199999996</v>
      </c>
    </row>
    <row r="83" spans="4:47" ht="15.75" x14ac:dyDescent="0.3">
      <c r="D83" s="7">
        <v>76</v>
      </c>
      <c r="E83" s="8">
        <f>(D83/Graph!$C$3)*(D83/Graph!$C$3)*(D83/Graph!$C$3)*Graph!$C$4</f>
        <v>19.38127992717342</v>
      </c>
      <c r="F83" s="4">
        <f t="shared" si="14"/>
        <v>274.25842599999999</v>
      </c>
      <c r="G83" s="4">
        <f t="shared" si="15"/>
        <v>254.87714607282658</v>
      </c>
      <c r="H83" s="13">
        <f t="shared" si="16"/>
        <v>6.1318375739442637</v>
      </c>
      <c r="I83" s="4"/>
      <c r="J83" s="12">
        <f t="shared" si="17"/>
        <v>190138.35097032864</v>
      </c>
      <c r="K83" s="9">
        <f t="shared" si="28"/>
        <v>5596.4128657487563</v>
      </c>
      <c r="L83" s="9">
        <f t="shared" si="18"/>
        <v>33.97504</v>
      </c>
      <c r="M83" s="9">
        <f t="shared" si="19"/>
        <v>0.44704000000000121</v>
      </c>
      <c r="N83" s="13">
        <f t="shared" si="29"/>
        <v>0.12319372893653725</v>
      </c>
      <c r="O83" s="4"/>
      <c r="P83" s="12">
        <f t="shared" si="20"/>
        <v>0</v>
      </c>
      <c r="Q83" s="4">
        <f t="shared" si="21"/>
        <v>274.25842599999999</v>
      </c>
      <c r="R83" s="4">
        <f t="shared" si="22"/>
        <v>182.90859999999998</v>
      </c>
      <c r="S83" s="4">
        <f t="shared" si="23"/>
        <v>125.38698799999996</v>
      </c>
      <c r="T83" s="4"/>
      <c r="U83" s="11">
        <f>$D83/Graph!F$50</f>
        <v>9281.4695999999985</v>
      </c>
      <c r="V83" s="5">
        <f>INDEX(Graph!$D$26:$D$40,MATCH(U83,Graph!$D$26:$D$40,1))</f>
        <v>6500</v>
      </c>
      <c r="W83" s="7">
        <f>INDEX(Graph!$E$26:$E$40,MATCH(U83,Graph!$D$26:$D$40,1))</f>
        <v>0</v>
      </c>
      <c r="X83" s="5">
        <f>INDEX(Graph!$D$26:$D$40,MATCH(U83,Graph!$D$26:$D$40,1)+1)</f>
        <v>100000</v>
      </c>
      <c r="Y83" s="7">
        <f>INDEX(Graph!$E$26:$E$40,MATCH(U83,Graph!$D$26:$D$40,1)+1)</f>
        <v>0</v>
      </c>
      <c r="Z83" s="4">
        <f t="shared" si="24"/>
        <v>0</v>
      </c>
      <c r="AA83" s="7"/>
      <c r="AB83" s="11">
        <f>$D85/Graph!G$50</f>
        <v>5074.1573999999991</v>
      </c>
      <c r="AC83" s="5">
        <f>INDEX(Graph!$D$26:$D$40,MATCH(AB83,Graph!$D$26:$D$40,1))</f>
        <v>5000</v>
      </c>
      <c r="AD83" s="7">
        <f>INDEX(Graph!$E$26:$E$40,MATCH(AB83,Graph!$D$26:$D$40,1))</f>
        <v>275</v>
      </c>
      <c r="AE83" s="5">
        <f>INDEX(Graph!$D$26:$D$40,MATCH(AB83,Graph!$D$26:$D$40,1)+1)</f>
        <v>5500</v>
      </c>
      <c r="AF83" s="7">
        <f>INDEX(Graph!$E$26:$E$40,MATCH(AB83,Graph!$D$26:$D$40,1)+1)</f>
        <v>270</v>
      </c>
      <c r="AG83" s="4">
        <f t="shared" si="25"/>
        <v>274.25842599999999</v>
      </c>
      <c r="AH83" s="7"/>
      <c r="AI83" s="11">
        <f>$D85/Graph!H$50</f>
        <v>3112.9799999999996</v>
      </c>
      <c r="AJ83" s="5">
        <f>INDEX(Graph!$D$26:$D$40,MATCH(AI83,Graph!$D$26:$D$40,1))</f>
        <v>3000</v>
      </c>
      <c r="AK83" s="7">
        <f>INDEX(Graph!$E$26:$E$40,MATCH(AI83,Graph!$D$26:$D$40,1))</f>
        <v>175</v>
      </c>
      <c r="AL83" s="5">
        <f>INDEX(Graph!$D$26:$D$40,MATCH(AI83,Graph!$D$26:$D$40,1)+1)</f>
        <v>3500</v>
      </c>
      <c r="AM83" s="7">
        <f>INDEX(Graph!$E$26:$E$40,MATCH(AI83,Graph!$D$26:$D$40,1)+1)</f>
        <v>210</v>
      </c>
      <c r="AN83" s="4">
        <f t="shared" si="26"/>
        <v>182.90859999999998</v>
      </c>
      <c r="AO83" s="7"/>
      <c r="AP83" s="11">
        <f>$D85/Graph!I$50</f>
        <v>2179.0859999999993</v>
      </c>
      <c r="AQ83" s="5">
        <f>INDEX(Graph!$D$26:$D$40,MATCH(AP83,Graph!$D$26:$D$40,1))</f>
        <v>2000</v>
      </c>
      <c r="AR83" s="7">
        <f>INDEX(Graph!$E$26:$E$40,MATCH(AP83,Graph!$D$26:$D$40,1))</f>
        <v>115</v>
      </c>
      <c r="AS83" s="5">
        <f>INDEX(Graph!$D$26:$D$40,MATCH(AP83,Graph!$D$26:$D$40,1)+1)</f>
        <v>2500</v>
      </c>
      <c r="AT83" s="7">
        <f>INDEX(Graph!$E$26:$E$40,MATCH(AP83,Graph!$D$26:$D$40,1)+1)</f>
        <v>144</v>
      </c>
      <c r="AU83" s="4">
        <f t="shared" si="27"/>
        <v>125.38698799999996</v>
      </c>
    </row>
    <row r="84" spans="4:47" ht="15.75" x14ac:dyDescent="0.3">
      <c r="D84" s="7">
        <v>77</v>
      </c>
      <c r="E84" s="8">
        <f>(D84/Graph!$C$3)*(D84/Graph!$C$3)*(D84/Graph!$C$3)*Graph!$C$4</f>
        <v>20.156441055985436</v>
      </c>
      <c r="F84" s="4">
        <f t="shared" si="14"/>
        <v>273.60789299999999</v>
      </c>
      <c r="G84" s="4">
        <f t="shared" si="15"/>
        <v>253.45145194401456</v>
      </c>
      <c r="H84" s="13">
        <f t="shared" si="16"/>
        <v>6.2573543703123535</v>
      </c>
      <c r="I84" s="4"/>
      <c r="J84" s="12">
        <f t="shared" si="17"/>
        <v>189074.78315023487</v>
      </c>
      <c r="K84" s="9">
        <f t="shared" si="28"/>
        <v>5492.8343420919036</v>
      </c>
      <c r="L84" s="9">
        <f t="shared" si="18"/>
        <v>34.422080000000001</v>
      </c>
      <c r="M84" s="9">
        <f t="shared" si="19"/>
        <v>0.44704000000000121</v>
      </c>
      <c r="N84" s="13">
        <f t="shared" si="29"/>
        <v>0.12551679636809016</v>
      </c>
      <c r="O84" s="4"/>
      <c r="P84" s="12">
        <f t="shared" si="20"/>
        <v>0</v>
      </c>
      <c r="Q84" s="4">
        <f t="shared" si="21"/>
        <v>273.60789299999999</v>
      </c>
      <c r="R84" s="4">
        <f t="shared" si="22"/>
        <v>185.70229999999998</v>
      </c>
      <c r="S84" s="4">
        <f t="shared" si="23"/>
        <v>127.00733399999996</v>
      </c>
      <c r="T84" s="4"/>
      <c r="U84" s="11">
        <f>$D84/Graph!F$50</f>
        <v>9403.5941999999977</v>
      </c>
      <c r="V84" s="5">
        <f>INDEX(Graph!$D$26:$D$40,MATCH(U84,Graph!$D$26:$D$40,1))</f>
        <v>6500</v>
      </c>
      <c r="W84" s="7">
        <f>INDEX(Graph!$E$26:$E$40,MATCH(U84,Graph!$D$26:$D$40,1))</f>
        <v>0</v>
      </c>
      <c r="X84" s="5">
        <f>INDEX(Graph!$D$26:$D$40,MATCH(U84,Graph!$D$26:$D$40,1)+1)</f>
        <v>100000</v>
      </c>
      <c r="Y84" s="7">
        <f>INDEX(Graph!$E$26:$E$40,MATCH(U84,Graph!$D$26:$D$40,1)+1)</f>
        <v>0</v>
      </c>
      <c r="Z84" s="4">
        <f t="shared" si="24"/>
        <v>0</v>
      </c>
      <c r="AA84" s="7"/>
      <c r="AB84" s="11">
        <f>$D86/Graph!G$50</f>
        <v>5139.2106999999996</v>
      </c>
      <c r="AC84" s="5">
        <f>INDEX(Graph!$D$26:$D$40,MATCH(AB84,Graph!$D$26:$D$40,1))</f>
        <v>5000</v>
      </c>
      <c r="AD84" s="7">
        <f>INDEX(Graph!$E$26:$E$40,MATCH(AB84,Graph!$D$26:$D$40,1))</f>
        <v>275</v>
      </c>
      <c r="AE84" s="5">
        <f>INDEX(Graph!$D$26:$D$40,MATCH(AB84,Graph!$D$26:$D$40,1)+1)</f>
        <v>5500</v>
      </c>
      <c r="AF84" s="7">
        <f>INDEX(Graph!$E$26:$E$40,MATCH(AB84,Graph!$D$26:$D$40,1)+1)</f>
        <v>270</v>
      </c>
      <c r="AG84" s="4">
        <f t="shared" si="25"/>
        <v>273.60789299999999</v>
      </c>
      <c r="AH84" s="7"/>
      <c r="AI84" s="11">
        <f>$D86/Graph!H$50</f>
        <v>3152.89</v>
      </c>
      <c r="AJ84" s="5">
        <f>INDEX(Graph!$D$26:$D$40,MATCH(AI84,Graph!$D$26:$D$40,1))</f>
        <v>3000</v>
      </c>
      <c r="AK84" s="7">
        <f>INDEX(Graph!$E$26:$E$40,MATCH(AI84,Graph!$D$26:$D$40,1))</f>
        <v>175</v>
      </c>
      <c r="AL84" s="5">
        <f>INDEX(Graph!$D$26:$D$40,MATCH(AI84,Graph!$D$26:$D$40,1)+1)</f>
        <v>3500</v>
      </c>
      <c r="AM84" s="7">
        <f>INDEX(Graph!$E$26:$E$40,MATCH(AI84,Graph!$D$26:$D$40,1)+1)</f>
        <v>210</v>
      </c>
      <c r="AN84" s="4">
        <f t="shared" si="26"/>
        <v>185.70229999999998</v>
      </c>
      <c r="AO84" s="7"/>
      <c r="AP84" s="11">
        <f>$D86/Graph!I$50</f>
        <v>2207.0229999999992</v>
      </c>
      <c r="AQ84" s="5">
        <f>INDEX(Graph!$D$26:$D$40,MATCH(AP84,Graph!$D$26:$D$40,1))</f>
        <v>2000</v>
      </c>
      <c r="AR84" s="7">
        <f>INDEX(Graph!$E$26:$E$40,MATCH(AP84,Graph!$D$26:$D$40,1))</f>
        <v>115</v>
      </c>
      <c r="AS84" s="5">
        <f>INDEX(Graph!$D$26:$D$40,MATCH(AP84,Graph!$D$26:$D$40,1)+1)</f>
        <v>2500</v>
      </c>
      <c r="AT84" s="7">
        <f>INDEX(Graph!$E$26:$E$40,MATCH(AP84,Graph!$D$26:$D$40,1)+1)</f>
        <v>144</v>
      </c>
      <c r="AU84" s="4">
        <f t="shared" si="27"/>
        <v>127.00733399999996</v>
      </c>
    </row>
    <row r="85" spans="4:47" ht="15.75" x14ac:dyDescent="0.3">
      <c r="D85" s="7">
        <v>78</v>
      </c>
      <c r="E85" s="8">
        <f>(D85/Graph!$C$3)*(D85/Graph!$C$3)*(D85/Graph!$C$3)*Graph!$C$4</f>
        <v>20.951999999999998</v>
      </c>
      <c r="F85" s="4">
        <f t="shared" ref="F85:F148" si="30">MAX(P85,Q85,R85,S85)</f>
        <v>272.95735999999999</v>
      </c>
      <c r="G85" s="4">
        <f t="shared" ref="G85:G148" si="31">IF(E85&gt;0,F85-E85,0)</f>
        <v>252.00536</v>
      </c>
      <c r="H85" s="13">
        <f t="shared" ref="H85:H148" si="32">IF(N85&gt;0,H84+N85,10000)</f>
        <v>6.3852308667499429</v>
      </c>
      <c r="I85" s="4"/>
      <c r="J85" s="12">
        <f t="shared" ref="J85:J148" si="33">G85*746</f>
        <v>187995.99856000001</v>
      </c>
      <c r="K85" s="9">
        <f t="shared" si="28"/>
        <v>5391.475281280399</v>
      </c>
      <c r="L85" s="9">
        <f t="shared" ref="L85:L148" si="34">D85*0.44704</f>
        <v>34.869120000000002</v>
      </c>
      <c r="M85" s="9">
        <f t="shared" ref="M85:M148" si="35">L85-L84</f>
        <v>0.44704000000000121</v>
      </c>
      <c r="N85" s="13">
        <f t="shared" si="29"/>
        <v>0.12787649643758897</v>
      </c>
      <c r="O85" s="4"/>
      <c r="P85" s="12">
        <f t="shared" ref="P85:P148" si="36">Z85</f>
        <v>0</v>
      </c>
      <c r="Q85" s="4">
        <f t="shared" ref="Q85:Q148" si="37">AG85</f>
        <v>272.95735999999999</v>
      </c>
      <c r="R85" s="4">
        <f t="shared" ref="R85:R148" si="38">AN85</f>
        <v>188.49599999999998</v>
      </c>
      <c r="S85" s="4">
        <f t="shared" ref="S85:S148" si="39">AU85</f>
        <v>128.62767999999994</v>
      </c>
      <c r="T85" s="4"/>
      <c r="U85" s="11">
        <f>$D85/Graph!F$50</f>
        <v>9525.7187999999987</v>
      </c>
      <c r="V85" s="5">
        <f>INDEX(Graph!$D$26:$D$40,MATCH(U85,Graph!$D$26:$D$40,1))</f>
        <v>6500</v>
      </c>
      <c r="W85" s="7">
        <f>INDEX(Graph!$E$26:$E$40,MATCH(U85,Graph!$D$26:$D$40,1))</f>
        <v>0</v>
      </c>
      <c r="X85" s="5">
        <f>INDEX(Graph!$D$26:$D$40,MATCH(U85,Graph!$D$26:$D$40,1)+1)</f>
        <v>100000</v>
      </c>
      <c r="Y85" s="7">
        <f>INDEX(Graph!$E$26:$E$40,MATCH(U85,Graph!$D$26:$D$40,1)+1)</f>
        <v>0</v>
      </c>
      <c r="Z85" s="4">
        <f t="shared" ref="Z85:Z148" si="40">W85+(U85-V85)*(Y85-W85)/(X85-V85)</f>
        <v>0</v>
      </c>
      <c r="AA85" s="7"/>
      <c r="AB85" s="11">
        <f>$D87/Graph!G$50</f>
        <v>5204.2639999999992</v>
      </c>
      <c r="AC85" s="5">
        <f>INDEX(Graph!$D$26:$D$40,MATCH(AB85,Graph!$D$26:$D$40,1))</f>
        <v>5000</v>
      </c>
      <c r="AD85" s="7">
        <f>INDEX(Graph!$E$26:$E$40,MATCH(AB85,Graph!$D$26:$D$40,1))</f>
        <v>275</v>
      </c>
      <c r="AE85" s="5">
        <f>INDEX(Graph!$D$26:$D$40,MATCH(AB85,Graph!$D$26:$D$40,1)+1)</f>
        <v>5500</v>
      </c>
      <c r="AF85" s="7">
        <f>INDEX(Graph!$E$26:$E$40,MATCH(AB85,Graph!$D$26:$D$40,1)+1)</f>
        <v>270</v>
      </c>
      <c r="AG85" s="4">
        <f t="shared" ref="AG85:AG148" si="41">AD85+(AB85-AC85)*(AF85-AD85)/(AE85-AC85)</f>
        <v>272.95735999999999</v>
      </c>
      <c r="AH85" s="7"/>
      <c r="AI85" s="11">
        <f>$D87/Graph!H$50</f>
        <v>3192.7999999999997</v>
      </c>
      <c r="AJ85" s="5">
        <f>INDEX(Graph!$D$26:$D$40,MATCH(AI85,Graph!$D$26:$D$40,1))</f>
        <v>3000</v>
      </c>
      <c r="AK85" s="7">
        <f>INDEX(Graph!$E$26:$E$40,MATCH(AI85,Graph!$D$26:$D$40,1))</f>
        <v>175</v>
      </c>
      <c r="AL85" s="5">
        <f>INDEX(Graph!$D$26:$D$40,MATCH(AI85,Graph!$D$26:$D$40,1)+1)</f>
        <v>3500</v>
      </c>
      <c r="AM85" s="7">
        <f>INDEX(Graph!$E$26:$E$40,MATCH(AI85,Graph!$D$26:$D$40,1)+1)</f>
        <v>210</v>
      </c>
      <c r="AN85" s="4">
        <f t="shared" ref="AN85:AN148" si="42">AK85+(AI85-AJ85)*(AM85-AK85)/(AL85-AJ85)</f>
        <v>188.49599999999998</v>
      </c>
      <c r="AO85" s="7"/>
      <c r="AP85" s="11">
        <f>$D87/Graph!I$50</f>
        <v>2234.9599999999991</v>
      </c>
      <c r="AQ85" s="5">
        <f>INDEX(Graph!$D$26:$D$40,MATCH(AP85,Graph!$D$26:$D$40,1))</f>
        <v>2000</v>
      </c>
      <c r="AR85" s="7">
        <f>INDEX(Graph!$E$26:$E$40,MATCH(AP85,Graph!$D$26:$D$40,1))</f>
        <v>115</v>
      </c>
      <c r="AS85" s="5">
        <f>INDEX(Graph!$D$26:$D$40,MATCH(AP85,Graph!$D$26:$D$40,1)+1)</f>
        <v>2500</v>
      </c>
      <c r="AT85" s="7">
        <f>INDEX(Graph!$E$26:$E$40,MATCH(AP85,Graph!$D$26:$D$40,1)+1)</f>
        <v>144</v>
      </c>
      <c r="AU85" s="4">
        <f t="shared" ref="AU85:AU148" si="43">AR85+(AP85-AQ85)*(AT85-AR85)/(AS85-AQ85)</f>
        <v>128.62767999999994</v>
      </c>
    </row>
    <row r="86" spans="4:47" ht="15.75" x14ac:dyDescent="0.3">
      <c r="D86" s="7">
        <v>79</v>
      </c>
      <c r="E86" s="8">
        <f>(D86/Graph!$C$3)*(D86/Graph!$C$3)*(D86/Graph!$C$3)*Graph!$C$4</f>
        <v>21.768221665908055</v>
      </c>
      <c r="F86" s="4">
        <f t="shared" si="30"/>
        <v>272.306827</v>
      </c>
      <c r="G86" s="4">
        <f t="shared" si="31"/>
        <v>250.53860533409195</v>
      </c>
      <c r="H86" s="13">
        <f t="shared" si="32"/>
        <v>6.5155050443131524</v>
      </c>
      <c r="I86" s="4"/>
      <c r="J86" s="12">
        <f t="shared" si="33"/>
        <v>186901.79957923261</v>
      </c>
      <c r="K86" s="9">
        <f t="shared" si="28"/>
        <v>5292.2458041653636</v>
      </c>
      <c r="L86" s="9">
        <f t="shared" si="34"/>
        <v>35.316159999999996</v>
      </c>
      <c r="M86" s="9">
        <f t="shared" si="35"/>
        <v>0.44703999999999411</v>
      </c>
      <c r="N86" s="13">
        <f t="shared" si="29"/>
        <v>0.13027417756320986</v>
      </c>
      <c r="O86" s="4"/>
      <c r="P86" s="12">
        <f t="shared" si="36"/>
        <v>0</v>
      </c>
      <c r="Q86" s="4">
        <f t="shared" si="37"/>
        <v>272.306827</v>
      </c>
      <c r="R86" s="4">
        <f t="shared" si="38"/>
        <v>191.28969999999998</v>
      </c>
      <c r="S86" s="4">
        <f t="shared" si="39"/>
        <v>130.24802599999998</v>
      </c>
      <c r="T86" s="4"/>
      <c r="U86" s="11">
        <f>$D86/Graph!F$50</f>
        <v>9647.8433999999979</v>
      </c>
      <c r="V86" s="5">
        <f>INDEX(Graph!$D$26:$D$40,MATCH(U86,Graph!$D$26:$D$40,1))</f>
        <v>6500</v>
      </c>
      <c r="W86" s="7">
        <f>INDEX(Graph!$E$26:$E$40,MATCH(U86,Graph!$D$26:$D$40,1))</f>
        <v>0</v>
      </c>
      <c r="X86" s="5">
        <f>INDEX(Graph!$D$26:$D$40,MATCH(U86,Graph!$D$26:$D$40,1)+1)</f>
        <v>100000</v>
      </c>
      <c r="Y86" s="7">
        <f>INDEX(Graph!$E$26:$E$40,MATCH(U86,Graph!$D$26:$D$40,1)+1)</f>
        <v>0</v>
      </c>
      <c r="Z86" s="4">
        <f t="shared" si="40"/>
        <v>0</v>
      </c>
      <c r="AA86" s="7"/>
      <c r="AB86" s="11">
        <f>$D88/Graph!G$50</f>
        <v>5269.3172999999997</v>
      </c>
      <c r="AC86" s="5">
        <f>INDEX(Graph!$D$26:$D$40,MATCH(AB86,Graph!$D$26:$D$40,1))</f>
        <v>5000</v>
      </c>
      <c r="AD86" s="7">
        <f>INDEX(Graph!$E$26:$E$40,MATCH(AB86,Graph!$D$26:$D$40,1))</f>
        <v>275</v>
      </c>
      <c r="AE86" s="5">
        <f>INDEX(Graph!$D$26:$D$40,MATCH(AB86,Graph!$D$26:$D$40,1)+1)</f>
        <v>5500</v>
      </c>
      <c r="AF86" s="7">
        <f>INDEX(Graph!$E$26:$E$40,MATCH(AB86,Graph!$D$26:$D$40,1)+1)</f>
        <v>270</v>
      </c>
      <c r="AG86" s="4">
        <f t="shared" si="41"/>
        <v>272.306827</v>
      </c>
      <c r="AH86" s="7"/>
      <c r="AI86" s="11">
        <f>$D88/Graph!H$50</f>
        <v>3232.7099999999996</v>
      </c>
      <c r="AJ86" s="5">
        <f>INDEX(Graph!$D$26:$D$40,MATCH(AI86,Graph!$D$26:$D$40,1))</f>
        <v>3000</v>
      </c>
      <c r="AK86" s="7">
        <f>INDEX(Graph!$E$26:$E$40,MATCH(AI86,Graph!$D$26:$D$40,1))</f>
        <v>175</v>
      </c>
      <c r="AL86" s="5">
        <f>INDEX(Graph!$D$26:$D$40,MATCH(AI86,Graph!$D$26:$D$40,1)+1)</f>
        <v>3500</v>
      </c>
      <c r="AM86" s="7">
        <f>INDEX(Graph!$E$26:$E$40,MATCH(AI86,Graph!$D$26:$D$40,1)+1)</f>
        <v>210</v>
      </c>
      <c r="AN86" s="4">
        <f t="shared" si="42"/>
        <v>191.28969999999998</v>
      </c>
      <c r="AO86" s="7"/>
      <c r="AP86" s="11">
        <f>$D88/Graph!I$50</f>
        <v>2262.8969999999995</v>
      </c>
      <c r="AQ86" s="5">
        <f>INDEX(Graph!$D$26:$D$40,MATCH(AP86,Graph!$D$26:$D$40,1))</f>
        <v>2000</v>
      </c>
      <c r="AR86" s="7">
        <f>INDEX(Graph!$E$26:$E$40,MATCH(AP86,Graph!$D$26:$D$40,1))</f>
        <v>115</v>
      </c>
      <c r="AS86" s="5">
        <f>INDEX(Graph!$D$26:$D$40,MATCH(AP86,Graph!$D$26:$D$40,1)+1)</f>
        <v>2500</v>
      </c>
      <c r="AT86" s="7">
        <f>INDEX(Graph!$E$26:$E$40,MATCH(AP86,Graph!$D$26:$D$40,1)+1)</f>
        <v>144</v>
      </c>
      <c r="AU86" s="4">
        <f t="shared" si="43"/>
        <v>130.24802599999998</v>
      </c>
    </row>
    <row r="87" spans="4:47" ht="15.75" x14ac:dyDescent="0.3">
      <c r="D87" s="7">
        <v>80</v>
      </c>
      <c r="E87" s="8">
        <f>(D87/Graph!$C$3)*(D87/Graph!$C$3)*(D87/Graph!$C$3)*Graph!$C$4</f>
        <v>22.605370960400549</v>
      </c>
      <c r="F87" s="4">
        <f t="shared" si="30"/>
        <v>271.656294</v>
      </c>
      <c r="G87" s="4">
        <f t="shared" si="31"/>
        <v>249.05092303959947</v>
      </c>
      <c r="H87" s="13">
        <f t="shared" si="32"/>
        <v>6.6482162930480841</v>
      </c>
      <c r="I87" s="4"/>
      <c r="J87" s="12">
        <f t="shared" si="33"/>
        <v>185791.98858754121</v>
      </c>
      <c r="K87" s="9">
        <f t="shared" si="28"/>
        <v>5195.0605255553537</v>
      </c>
      <c r="L87" s="9">
        <f t="shared" si="34"/>
        <v>35.763199999999998</v>
      </c>
      <c r="M87" s="9">
        <f t="shared" si="35"/>
        <v>0.44704000000000121</v>
      </c>
      <c r="N87" s="13">
        <f t="shared" si="29"/>
        <v>0.13271124873493176</v>
      </c>
      <c r="O87" s="4"/>
      <c r="P87" s="12">
        <f t="shared" si="36"/>
        <v>0</v>
      </c>
      <c r="Q87" s="4">
        <f t="shared" si="37"/>
        <v>271.656294</v>
      </c>
      <c r="R87" s="4">
        <f t="shared" si="38"/>
        <v>194.08339999999998</v>
      </c>
      <c r="S87" s="4">
        <f t="shared" si="39"/>
        <v>131.86837199999997</v>
      </c>
      <c r="T87" s="4"/>
      <c r="U87" s="11">
        <f>$D87/Graph!F$50</f>
        <v>9769.9679999999989</v>
      </c>
      <c r="V87" s="5">
        <f>INDEX(Graph!$D$26:$D$40,MATCH(U87,Graph!$D$26:$D$40,1))</f>
        <v>6500</v>
      </c>
      <c r="W87" s="7">
        <f>INDEX(Graph!$E$26:$E$40,MATCH(U87,Graph!$D$26:$D$40,1))</f>
        <v>0</v>
      </c>
      <c r="X87" s="5">
        <f>INDEX(Graph!$D$26:$D$40,MATCH(U87,Graph!$D$26:$D$40,1)+1)</f>
        <v>100000</v>
      </c>
      <c r="Y87" s="7">
        <f>INDEX(Graph!$E$26:$E$40,MATCH(U87,Graph!$D$26:$D$40,1)+1)</f>
        <v>0</v>
      </c>
      <c r="Z87" s="4">
        <f t="shared" si="40"/>
        <v>0</v>
      </c>
      <c r="AA87" s="7"/>
      <c r="AB87" s="11">
        <f>$D89/Graph!G$50</f>
        <v>5334.3705999999993</v>
      </c>
      <c r="AC87" s="5">
        <f>INDEX(Graph!$D$26:$D$40,MATCH(AB87,Graph!$D$26:$D$40,1))</f>
        <v>5000</v>
      </c>
      <c r="AD87" s="7">
        <f>INDEX(Graph!$E$26:$E$40,MATCH(AB87,Graph!$D$26:$D$40,1))</f>
        <v>275</v>
      </c>
      <c r="AE87" s="5">
        <f>INDEX(Graph!$D$26:$D$40,MATCH(AB87,Graph!$D$26:$D$40,1)+1)</f>
        <v>5500</v>
      </c>
      <c r="AF87" s="7">
        <f>INDEX(Graph!$E$26:$E$40,MATCH(AB87,Graph!$D$26:$D$40,1)+1)</f>
        <v>270</v>
      </c>
      <c r="AG87" s="4">
        <f t="shared" si="41"/>
        <v>271.656294</v>
      </c>
      <c r="AH87" s="7"/>
      <c r="AI87" s="11">
        <f>$D89/Graph!H$50</f>
        <v>3272.62</v>
      </c>
      <c r="AJ87" s="5">
        <f>INDEX(Graph!$D$26:$D$40,MATCH(AI87,Graph!$D$26:$D$40,1))</f>
        <v>3000</v>
      </c>
      <c r="AK87" s="7">
        <f>INDEX(Graph!$E$26:$E$40,MATCH(AI87,Graph!$D$26:$D$40,1))</f>
        <v>175</v>
      </c>
      <c r="AL87" s="5">
        <f>INDEX(Graph!$D$26:$D$40,MATCH(AI87,Graph!$D$26:$D$40,1)+1)</f>
        <v>3500</v>
      </c>
      <c r="AM87" s="7">
        <f>INDEX(Graph!$E$26:$E$40,MATCH(AI87,Graph!$D$26:$D$40,1)+1)</f>
        <v>210</v>
      </c>
      <c r="AN87" s="4">
        <f t="shared" si="42"/>
        <v>194.08339999999998</v>
      </c>
      <c r="AO87" s="7"/>
      <c r="AP87" s="11">
        <f>$D89/Graph!I$50</f>
        <v>2290.8339999999994</v>
      </c>
      <c r="AQ87" s="5">
        <f>INDEX(Graph!$D$26:$D$40,MATCH(AP87,Graph!$D$26:$D$40,1))</f>
        <v>2000</v>
      </c>
      <c r="AR87" s="7">
        <f>INDEX(Graph!$E$26:$E$40,MATCH(AP87,Graph!$D$26:$D$40,1))</f>
        <v>115</v>
      </c>
      <c r="AS87" s="5">
        <f>INDEX(Graph!$D$26:$D$40,MATCH(AP87,Graph!$D$26:$D$40,1)+1)</f>
        <v>2500</v>
      </c>
      <c r="AT87" s="7">
        <f>INDEX(Graph!$E$26:$E$40,MATCH(AP87,Graph!$D$26:$D$40,1)+1)</f>
        <v>144</v>
      </c>
      <c r="AU87" s="4">
        <f t="shared" si="43"/>
        <v>131.86837199999997</v>
      </c>
    </row>
    <row r="88" spans="4:47" ht="15.75" x14ac:dyDescent="0.3">
      <c r="D88" s="7">
        <v>81</v>
      </c>
      <c r="E88" s="8">
        <f>(D88/Graph!$C$3)*(D88/Graph!$C$3)*(D88/Graph!$C$3)*Graph!$C$4</f>
        <v>23.463712790168412</v>
      </c>
      <c r="F88" s="4">
        <f t="shared" si="30"/>
        <v>271.00576100000001</v>
      </c>
      <c r="G88" s="4">
        <f t="shared" si="31"/>
        <v>247.54204820983159</v>
      </c>
      <c r="H88" s="13">
        <f t="shared" si="32"/>
        <v>6.7834054759550844</v>
      </c>
      <c r="I88" s="4"/>
      <c r="J88" s="12">
        <f t="shared" si="33"/>
        <v>184666.36796453438</v>
      </c>
      <c r="K88" s="9">
        <f t="shared" si="28"/>
        <v>5099.838276811598</v>
      </c>
      <c r="L88" s="9">
        <f t="shared" si="34"/>
        <v>36.210239999999999</v>
      </c>
      <c r="M88" s="9">
        <f t="shared" si="35"/>
        <v>0.44704000000000121</v>
      </c>
      <c r="N88" s="13">
        <f t="shared" si="29"/>
        <v>0.13518918290699983</v>
      </c>
      <c r="O88" s="4"/>
      <c r="P88" s="12">
        <f t="shared" si="36"/>
        <v>0</v>
      </c>
      <c r="Q88" s="4">
        <f t="shared" si="37"/>
        <v>271.00576100000001</v>
      </c>
      <c r="R88" s="4">
        <f t="shared" si="38"/>
        <v>196.87709999999998</v>
      </c>
      <c r="S88" s="4">
        <f t="shared" si="39"/>
        <v>133.48871799999995</v>
      </c>
      <c r="T88" s="4"/>
      <c r="U88" s="11">
        <f>$D88/Graph!F$50</f>
        <v>9892.0925999999981</v>
      </c>
      <c r="V88" s="5">
        <f>INDEX(Graph!$D$26:$D$40,MATCH(U88,Graph!$D$26:$D$40,1))</f>
        <v>6500</v>
      </c>
      <c r="W88" s="7">
        <f>INDEX(Graph!$E$26:$E$40,MATCH(U88,Graph!$D$26:$D$40,1))</f>
        <v>0</v>
      </c>
      <c r="X88" s="5">
        <f>INDEX(Graph!$D$26:$D$40,MATCH(U88,Graph!$D$26:$D$40,1)+1)</f>
        <v>100000</v>
      </c>
      <c r="Y88" s="7">
        <f>INDEX(Graph!$E$26:$E$40,MATCH(U88,Graph!$D$26:$D$40,1)+1)</f>
        <v>0</v>
      </c>
      <c r="Z88" s="4">
        <f t="shared" si="40"/>
        <v>0</v>
      </c>
      <c r="AA88" s="7"/>
      <c r="AB88" s="11">
        <f>$D90/Graph!G$50</f>
        <v>5399.4238999999998</v>
      </c>
      <c r="AC88" s="5">
        <f>INDEX(Graph!$D$26:$D$40,MATCH(AB88,Graph!$D$26:$D$40,1))</f>
        <v>5000</v>
      </c>
      <c r="AD88" s="7">
        <f>INDEX(Graph!$E$26:$E$40,MATCH(AB88,Graph!$D$26:$D$40,1))</f>
        <v>275</v>
      </c>
      <c r="AE88" s="5">
        <f>INDEX(Graph!$D$26:$D$40,MATCH(AB88,Graph!$D$26:$D$40,1)+1)</f>
        <v>5500</v>
      </c>
      <c r="AF88" s="7">
        <f>INDEX(Graph!$E$26:$E$40,MATCH(AB88,Graph!$D$26:$D$40,1)+1)</f>
        <v>270</v>
      </c>
      <c r="AG88" s="4">
        <f t="shared" si="41"/>
        <v>271.00576100000001</v>
      </c>
      <c r="AH88" s="7"/>
      <c r="AI88" s="11">
        <f>$D90/Graph!H$50</f>
        <v>3312.5299999999997</v>
      </c>
      <c r="AJ88" s="5">
        <f>INDEX(Graph!$D$26:$D$40,MATCH(AI88,Graph!$D$26:$D$40,1))</f>
        <v>3000</v>
      </c>
      <c r="AK88" s="7">
        <f>INDEX(Graph!$E$26:$E$40,MATCH(AI88,Graph!$D$26:$D$40,1))</f>
        <v>175</v>
      </c>
      <c r="AL88" s="5">
        <f>INDEX(Graph!$D$26:$D$40,MATCH(AI88,Graph!$D$26:$D$40,1)+1)</f>
        <v>3500</v>
      </c>
      <c r="AM88" s="7">
        <f>INDEX(Graph!$E$26:$E$40,MATCH(AI88,Graph!$D$26:$D$40,1)+1)</f>
        <v>210</v>
      </c>
      <c r="AN88" s="4">
        <f t="shared" si="42"/>
        <v>196.87709999999998</v>
      </c>
      <c r="AO88" s="7"/>
      <c r="AP88" s="11">
        <f>$D90/Graph!I$50</f>
        <v>2318.7709999999993</v>
      </c>
      <c r="AQ88" s="5">
        <f>INDEX(Graph!$D$26:$D$40,MATCH(AP88,Graph!$D$26:$D$40,1))</f>
        <v>2000</v>
      </c>
      <c r="AR88" s="7">
        <f>INDEX(Graph!$E$26:$E$40,MATCH(AP88,Graph!$D$26:$D$40,1))</f>
        <v>115</v>
      </c>
      <c r="AS88" s="5">
        <f>INDEX(Graph!$D$26:$D$40,MATCH(AP88,Graph!$D$26:$D$40,1)+1)</f>
        <v>2500</v>
      </c>
      <c r="AT88" s="7">
        <f>INDEX(Graph!$E$26:$E$40,MATCH(AP88,Graph!$D$26:$D$40,1)+1)</f>
        <v>144</v>
      </c>
      <c r="AU88" s="4">
        <f t="shared" si="43"/>
        <v>133.48871799999995</v>
      </c>
    </row>
    <row r="89" spans="4:47" ht="15.75" x14ac:dyDescent="0.3">
      <c r="D89" s="7">
        <v>82</v>
      </c>
      <c r="E89" s="8">
        <f>(D89/Graph!$C$3)*(D89/Graph!$C$3)*(D89/Graph!$C$3)*Graph!$C$4</f>
        <v>24.343512061902594</v>
      </c>
      <c r="F89" s="4">
        <f t="shared" si="30"/>
        <v>270.35522800000001</v>
      </c>
      <c r="G89" s="4">
        <f t="shared" si="31"/>
        <v>246.01171593809741</v>
      </c>
      <c r="H89" s="13">
        <f t="shared" si="32"/>
        <v>6.9211149965804211</v>
      </c>
      <c r="I89" s="4"/>
      <c r="J89" s="12">
        <f t="shared" si="33"/>
        <v>183524.74008982067</v>
      </c>
      <c r="K89" s="9">
        <f t="shared" si="28"/>
        <v>5006.5018487411144</v>
      </c>
      <c r="L89" s="9">
        <f t="shared" si="34"/>
        <v>36.65728</v>
      </c>
      <c r="M89" s="9">
        <f t="shared" si="35"/>
        <v>0.44704000000000121</v>
      </c>
      <c r="N89" s="13">
        <f t="shared" si="29"/>
        <v>0.13770952062533692</v>
      </c>
      <c r="O89" s="4"/>
      <c r="P89" s="12">
        <f t="shared" si="36"/>
        <v>0</v>
      </c>
      <c r="Q89" s="4">
        <f t="shared" si="37"/>
        <v>270.35522800000001</v>
      </c>
      <c r="R89" s="4">
        <f t="shared" si="38"/>
        <v>199.67079999999999</v>
      </c>
      <c r="S89" s="4">
        <f t="shared" si="39"/>
        <v>135.10906399999996</v>
      </c>
      <c r="T89" s="4"/>
      <c r="U89" s="11">
        <f>$D89/Graph!F$50</f>
        <v>10014.217199999999</v>
      </c>
      <c r="V89" s="5">
        <f>INDEX(Graph!$D$26:$D$40,MATCH(U89,Graph!$D$26:$D$40,1))</f>
        <v>6500</v>
      </c>
      <c r="W89" s="7">
        <f>INDEX(Graph!$E$26:$E$40,MATCH(U89,Graph!$D$26:$D$40,1))</f>
        <v>0</v>
      </c>
      <c r="X89" s="5">
        <f>INDEX(Graph!$D$26:$D$40,MATCH(U89,Graph!$D$26:$D$40,1)+1)</f>
        <v>100000</v>
      </c>
      <c r="Y89" s="7">
        <f>INDEX(Graph!$E$26:$E$40,MATCH(U89,Graph!$D$26:$D$40,1)+1)</f>
        <v>0</v>
      </c>
      <c r="Z89" s="4">
        <f t="shared" si="40"/>
        <v>0</v>
      </c>
      <c r="AA89" s="7"/>
      <c r="AB89" s="11">
        <f>$D91/Graph!G$50</f>
        <v>5464.4771999999994</v>
      </c>
      <c r="AC89" s="5">
        <f>INDEX(Graph!$D$26:$D$40,MATCH(AB89,Graph!$D$26:$D$40,1))</f>
        <v>5000</v>
      </c>
      <c r="AD89" s="7">
        <f>INDEX(Graph!$E$26:$E$40,MATCH(AB89,Graph!$D$26:$D$40,1))</f>
        <v>275</v>
      </c>
      <c r="AE89" s="5">
        <f>INDEX(Graph!$D$26:$D$40,MATCH(AB89,Graph!$D$26:$D$40,1)+1)</f>
        <v>5500</v>
      </c>
      <c r="AF89" s="7">
        <f>INDEX(Graph!$E$26:$E$40,MATCH(AB89,Graph!$D$26:$D$40,1)+1)</f>
        <v>270</v>
      </c>
      <c r="AG89" s="4">
        <f t="shared" si="41"/>
        <v>270.35522800000001</v>
      </c>
      <c r="AH89" s="7"/>
      <c r="AI89" s="11">
        <f>$D91/Graph!H$50</f>
        <v>3352.4399999999996</v>
      </c>
      <c r="AJ89" s="5">
        <f>INDEX(Graph!$D$26:$D$40,MATCH(AI89,Graph!$D$26:$D$40,1))</f>
        <v>3000</v>
      </c>
      <c r="AK89" s="7">
        <f>INDEX(Graph!$E$26:$E$40,MATCH(AI89,Graph!$D$26:$D$40,1))</f>
        <v>175</v>
      </c>
      <c r="AL89" s="5">
        <f>INDEX(Graph!$D$26:$D$40,MATCH(AI89,Graph!$D$26:$D$40,1)+1)</f>
        <v>3500</v>
      </c>
      <c r="AM89" s="7">
        <f>INDEX(Graph!$E$26:$E$40,MATCH(AI89,Graph!$D$26:$D$40,1)+1)</f>
        <v>210</v>
      </c>
      <c r="AN89" s="4">
        <f t="shared" si="42"/>
        <v>199.67079999999999</v>
      </c>
      <c r="AO89" s="7"/>
      <c r="AP89" s="11">
        <f>$D91/Graph!I$50</f>
        <v>2346.7079999999992</v>
      </c>
      <c r="AQ89" s="5">
        <f>INDEX(Graph!$D$26:$D$40,MATCH(AP89,Graph!$D$26:$D$40,1))</f>
        <v>2000</v>
      </c>
      <c r="AR89" s="7">
        <f>INDEX(Graph!$E$26:$E$40,MATCH(AP89,Graph!$D$26:$D$40,1))</f>
        <v>115</v>
      </c>
      <c r="AS89" s="5">
        <f>INDEX(Graph!$D$26:$D$40,MATCH(AP89,Graph!$D$26:$D$40,1)+1)</f>
        <v>2500</v>
      </c>
      <c r="AT89" s="7">
        <f>INDEX(Graph!$E$26:$E$40,MATCH(AP89,Graph!$D$26:$D$40,1)+1)</f>
        <v>144</v>
      </c>
      <c r="AU89" s="4">
        <f t="shared" si="43"/>
        <v>135.10906399999996</v>
      </c>
    </row>
    <row r="90" spans="4:47" ht="15.75" x14ac:dyDescent="0.3">
      <c r="D90" s="7">
        <v>83</v>
      </c>
      <c r="E90" s="8">
        <f>(D90/Graph!$C$3)*(D90/Graph!$C$3)*(D90/Graph!$C$3)*Graph!$C$4</f>
        <v>25.245033682294032</v>
      </c>
      <c r="F90" s="4">
        <f t="shared" si="30"/>
        <v>269.11408499999999</v>
      </c>
      <c r="G90" s="4">
        <f t="shared" si="31"/>
        <v>243.86905131770595</v>
      </c>
      <c r="H90" s="13">
        <f t="shared" si="32"/>
        <v>7.0617285903193734</v>
      </c>
      <c r="I90" s="4"/>
      <c r="J90" s="12">
        <f t="shared" si="33"/>
        <v>181926.31228300865</v>
      </c>
      <c r="K90" s="9">
        <f t="shared" si="28"/>
        <v>4903.1032581383688</v>
      </c>
      <c r="L90" s="9">
        <f t="shared" si="34"/>
        <v>37.104320000000001</v>
      </c>
      <c r="M90" s="9">
        <f t="shared" si="35"/>
        <v>0.44704000000000121</v>
      </c>
      <c r="N90" s="13">
        <f t="shared" si="29"/>
        <v>0.1406135937389523</v>
      </c>
      <c r="O90" s="4"/>
      <c r="P90" s="12">
        <f t="shared" si="36"/>
        <v>0</v>
      </c>
      <c r="Q90" s="4">
        <f t="shared" si="37"/>
        <v>269.11408499999999</v>
      </c>
      <c r="R90" s="4">
        <f t="shared" si="38"/>
        <v>202.46449999999999</v>
      </c>
      <c r="S90" s="4">
        <f t="shared" si="39"/>
        <v>136.72940999999994</v>
      </c>
      <c r="T90" s="4"/>
      <c r="U90" s="11">
        <f>$D90/Graph!F$50</f>
        <v>10136.341799999998</v>
      </c>
      <c r="V90" s="5">
        <f>INDEX(Graph!$D$26:$D$40,MATCH(U90,Graph!$D$26:$D$40,1))</f>
        <v>6500</v>
      </c>
      <c r="W90" s="7">
        <f>INDEX(Graph!$E$26:$E$40,MATCH(U90,Graph!$D$26:$D$40,1))</f>
        <v>0</v>
      </c>
      <c r="X90" s="5">
        <f>INDEX(Graph!$D$26:$D$40,MATCH(U90,Graph!$D$26:$D$40,1)+1)</f>
        <v>100000</v>
      </c>
      <c r="Y90" s="7">
        <f>INDEX(Graph!$E$26:$E$40,MATCH(U90,Graph!$D$26:$D$40,1)+1)</f>
        <v>0</v>
      </c>
      <c r="Z90" s="4">
        <f t="shared" si="40"/>
        <v>0</v>
      </c>
      <c r="AA90" s="7"/>
      <c r="AB90" s="11">
        <f>$D92/Graph!G$50</f>
        <v>5529.5304999999998</v>
      </c>
      <c r="AC90" s="5">
        <f>INDEX(Graph!$D$26:$D$40,MATCH(AB90,Graph!$D$26:$D$40,1))</f>
        <v>5500</v>
      </c>
      <c r="AD90" s="7">
        <f>INDEX(Graph!$E$26:$E$40,MATCH(AB90,Graph!$D$26:$D$40,1))</f>
        <v>270</v>
      </c>
      <c r="AE90" s="5">
        <f>INDEX(Graph!$D$26:$D$40,MATCH(AB90,Graph!$D$26:$D$40,1)+1)</f>
        <v>6000</v>
      </c>
      <c r="AF90" s="7">
        <f>INDEX(Graph!$E$26:$E$40,MATCH(AB90,Graph!$D$26:$D$40,1)+1)</f>
        <v>255</v>
      </c>
      <c r="AG90" s="4">
        <f t="shared" si="41"/>
        <v>269.11408499999999</v>
      </c>
      <c r="AH90" s="7"/>
      <c r="AI90" s="11">
        <f>$D92/Graph!H$50</f>
        <v>3392.35</v>
      </c>
      <c r="AJ90" s="5">
        <f>INDEX(Graph!$D$26:$D$40,MATCH(AI90,Graph!$D$26:$D$40,1))</f>
        <v>3000</v>
      </c>
      <c r="AK90" s="7">
        <f>INDEX(Graph!$E$26:$E$40,MATCH(AI90,Graph!$D$26:$D$40,1))</f>
        <v>175</v>
      </c>
      <c r="AL90" s="5">
        <f>INDEX(Graph!$D$26:$D$40,MATCH(AI90,Graph!$D$26:$D$40,1)+1)</f>
        <v>3500</v>
      </c>
      <c r="AM90" s="7">
        <f>INDEX(Graph!$E$26:$E$40,MATCH(AI90,Graph!$D$26:$D$40,1)+1)</f>
        <v>210</v>
      </c>
      <c r="AN90" s="4">
        <f t="shared" si="42"/>
        <v>202.46449999999999</v>
      </c>
      <c r="AO90" s="7"/>
      <c r="AP90" s="11">
        <f>$D92/Graph!I$50</f>
        <v>2374.6449999999991</v>
      </c>
      <c r="AQ90" s="5">
        <f>INDEX(Graph!$D$26:$D$40,MATCH(AP90,Graph!$D$26:$D$40,1))</f>
        <v>2000</v>
      </c>
      <c r="AR90" s="7">
        <f>INDEX(Graph!$E$26:$E$40,MATCH(AP90,Graph!$D$26:$D$40,1))</f>
        <v>115</v>
      </c>
      <c r="AS90" s="5">
        <f>INDEX(Graph!$D$26:$D$40,MATCH(AP90,Graph!$D$26:$D$40,1)+1)</f>
        <v>2500</v>
      </c>
      <c r="AT90" s="7">
        <f>INDEX(Graph!$E$26:$E$40,MATCH(AP90,Graph!$D$26:$D$40,1)+1)</f>
        <v>144</v>
      </c>
      <c r="AU90" s="4">
        <f t="shared" si="43"/>
        <v>136.72940999999994</v>
      </c>
    </row>
    <row r="91" spans="4:47" ht="15.75" x14ac:dyDescent="0.3">
      <c r="D91" s="7">
        <v>84</v>
      </c>
      <c r="E91" s="8">
        <f>(D91/Graph!$C$3)*(D91/Graph!$C$3)*(D91/Graph!$C$3)*Graph!$C$4</f>
        <v>26.168542558033685</v>
      </c>
      <c r="F91" s="4">
        <f t="shared" si="30"/>
        <v>267.162486</v>
      </c>
      <c r="G91" s="4">
        <f t="shared" si="31"/>
        <v>240.99394344196631</v>
      </c>
      <c r="H91" s="13">
        <f t="shared" si="32"/>
        <v>7.2057340846038738</v>
      </c>
      <c r="I91" s="4"/>
      <c r="J91" s="12">
        <f t="shared" si="33"/>
        <v>179781.48180770688</v>
      </c>
      <c r="K91" s="9">
        <f t="shared" si="28"/>
        <v>4787.6157297021164</v>
      </c>
      <c r="L91" s="9">
        <f t="shared" si="34"/>
        <v>37.551360000000003</v>
      </c>
      <c r="M91" s="9">
        <f t="shared" si="35"/>
        <v>0.44704000000000121</v>
      </c>
      <c r="N91" s="13">
        <f t="shared" si="29"/>
        <v>0.14400549428450032</v>
      </c>
      <c r="O91" s="4"/>
      <c r="P91" s="12">
        <f t="shared" si="36"/>
        <v>0</v>
      </c>
      <c r="Q91" s="4">
        <f t="shared" si="37"/>
        <v>267.162486</v>
      </c>
      <c r="R91" s="4">
        <f t="shared" si="38"/>
        <v>205.25819999999999</v>
      </c>
      <c r="S91" s="4">
        <f t="shared" si="39"/>
        <v>138.34975599999996</v>
      </c>
      <c r="T91" s="4"/>
      <c r="U91" s="11">
        <f>$D91/Graph!F$50</f>
        <v>10258.466399999999</v>
      </c>
      <c r="V91" s="5">
        <f>INDEX(Graph!$D$26:$D$40,MATCH(U91,Graph!$D$26:$D$40,1))</f>
        <v>6500</v>
      </c>
      <c r="W91" s="7">
        <f>INDEX(Graph!$E$26:$E$40,MATCH(U91,Graph!$D$26:$D$40,1))</f>
        <v>0</v>
      </c>
      <c r="X91" s="5">
        <f>INDEX(Graph!$D$26:$D$40,MATCH(U91,Graph!$D$26:$D$40,1)+1)</f>
        <v>100000</v>
      </c>
      <c r="Y91" s="7">
        <f>INDEX(Graph!$E$26:$E$40,MATCH(U91,Graph!$D$26:$D$40,1)+1)</f>
        <v>0</v>
      </c>
      <c r="Z91" s="4">
        <f t="shared" si="40"/>
        <v>0</v>
      </c>
      <c r="AA91" s="7"/>
      <c r="AB91" s="11">
        <f>$D93/Graph!G$50</f>
        <v>5594.5837999999994</v>
      </c>
      <c r="AC91" s="5">
        <f>INDEX(Graph!$D$26:$D$40,MATCH(AB91,Graph!$D$26:$D$40,1))</f>
        <v>5500</v>
      </c>
      <c r="AD91" s="7">
        <f>INDEX(Graph!$E$26:$E$40,MATCH(AB91,Graph!$D$26:$D$40,1))</f>
        <v>270</v>
      </c>
      <c r="AE91" s="5">
        <f>INDEX(Graph!$D$26:$D$40,MATCH(AB91,Graph!$D$26:$D$40,1)+1)</f>
        <v>6000</v>
      </c>
      <c r="AF91" s="7">
        <f>INDEX(Graph!$E$26:$E$40,MATCH(AB91,Graph!$D$26:$D$40,1)+1)</f>
        <v>255</v>
      </c>
      <c r="AG91" s="4">
        <f t="shared" si="41"/>
        <v>267.162486</v>
      </c>
      <c r="AH91" s="7"/>
      <c r="AI91" s="11">
        <f>$D93/Graph!H$50</f>
        <v>3432.2599999999998</v>
      </c>
      <c r="AJ91" s="5">
        <f>INDEX(Graph!$D$26:$D$40,MATCH(AI91,Graph!$D$26:$D$40,1))</f>
        <v>3000</v>
      </c>
      <c r="AK91" s="7">
        <f>INDEX(Graph!$E$26:$E$40,MATCH(AI91,Graph!$D$26:$D$40,1))</f>
        <v>175</v>
      </c>
      <c r="AL91" s="5">
        <f>INDEX(Graph!$D$26:$D$40,MATCH(AI91,Graph!$D$26:$D$40,1)+1)</f>
        <v>3500</v>
      </c>
      <c r="AM91" s="7">
        <f>INDEX(Graph!$E$26:$E$40,MATCH(AI91,Graph!$D$26:$D$40,1)+1)</f>
        <v>210</v>
      </c>
      <c r="AN91" s="4">
        <f t="shared" si="42"/>
        <v>205.25819999999999</v>
      </c>
      <c r="AO91" s="7"/>
      <c r="AP91" s="11">
        <f>$D93/Graph!I$50</f>
        <v>2402.5819999999994</v>
      </c>
      <c r="AQ91" s="5">
        <f>INDEX(Graph!$D$26:$D$40,MATCH(AP91,Graph!$D$26:$D$40,1))</f>
        <v>2000</v>
      </c>
      <c r="AR91" s="7">
        <f>INDEX(Graph!$E$26:$E$40,MATCH(AP91,Graph!$D$26:$D$40,1))</f>
        <v>115</v>
      </c>
      <c r="AS91" s="5">
        <f>INDEX(Graph!$D$26:$D$40,MATCH(AP91,Graph!$D$26:$D$40,1)+1)</f>
        <v>2500</v>
      </c>
      <c r="AT91" s="7">
        <f>INDEX(Graph!$E$26:$E$40,MATCH(AP91,Graph!$D$26:$D$40,1)+1)</f>
        <v>144</v>
      </c>
      <c r="AU91" s="4">
        <f t="shared" si="43"/>
        <v>138.34975599999996</v>
      </c>
    </row>
    <row r="92" spans="4:47" ht="15.75" x14ac:dyDescent="0.3">
      <c r="D92" s="7">
        <v>85</v>
      </c>
      <c r="E92" s="8">
        <f>(D92/Graph!$C$3)*(D92/Graph!$C$3)*(D92/Graph!$C$3)*Graph!$C$4</f>
        <v>27.114303595812476</v>
      </c>
      <c r="F92" s="4">
        <f t="shared" si="30"/>
        <v>265.21088700000001</v>
      </c>
      <c r="G92" s="4">
        <f t="shared" si="31"/>
        <v>238.09658340418753</v>
      </c>
      <c r="H92" s="13">
        <f t="shared" si="32"/>
        <v>7.3532271719899933</v>
      </c>
      <c r="I92" s="4"/>
      <c r="J92" s="12">
        <f t="shared" si="33"/>
        <v>177620.05121952388</v>
      </c>
      <c r="K92" s="9">
        <f t="shared" si="28"/>
        <v>4674.4086914060563</v>
      </c>
      <c r="L92" s="9">
        <f t="shared" si="34"/>
        <v>37.998399999999997</v>
      </c>
      <c r="M92" s="9">
        <f t="shared" si="35"/>
        <v>0.44703999999999411</v>
      </c>
      <c r="N92" s="13">
        <f t="shared" si="29"/>
        <v>0.14749308738611969</v>
      </c>
      <c r="O92" s="4"/>
      <c r="P92" s="12">
        <f t="shared" si="36"/>
        <v>0</v>
      </c>
      <c r="Q92" s="4">
        <f t="shared" si="37"/>
        <v>265.21088700000001</v>
      </c>
      <c r="R92" s="4">
        <f t="shared" si="38"/>
        <v>208.05189999999999</v>
      </c>
      <c r="S92" s="4">
        <f t="shared" si="39"/>
        <v>139.97010199999997</v>
      </c>
      <c r="T92" s="4"/>
      <c r="U92" s="11">
        <f>$D92/Graph!F$50</f>
        <v>10380.590999999999</v>
      </c>
      <c r="V92" s="5">
        <f>INDEX(Graph!$D$26:$D$40,MATCH(U92,Graph!$D$26:$D$40,1))</f>
        <v>6500</v>
      </c>
      <c r="W92" s="7">
        <f>INDEX(Graph!$E$26:$E$40,MATCH(U92,Graph!$D$26:$D$40,1))</f>
        <v>0</v>
      </c>
      <c r="X92" s="5">
        <f>INDEX(Graph!$D$26:$D$40,MATCH(U92,Graph!$D$26:$D$40,1)+1)</f>
        <v>100000</v>
      </c>
      <c r="Y92" s="7">
        <f>INDEX(Graph!$E$26:$E$40,MATCH(U92,Graph!$D$26:$D$40,1)+1)</f>
        <v>0</v>
      </c>
      <c r="Z92" s="4">
        <f t="shared" si="40"/>
        <v>0</v>
      </c>
      <c r="AA92" s="7"/>
      <c r="AB92" s="11">
        <f>$D94/Graph!G$50</f>
        <v>5659.637099999999</v>
      </c>
      <c r="AC92" s="5">
        <f>INDEX(Graph!$D$26:$D$40,MATCH(AB92,Graph!$D$26:$D$40,1))</f>
        <v>5500</v>
      </c>
      <c r="AD92" s="7">
        <f>INDEX(Graph!$E$26:$E$40,MATCH(AB92,Graph!$D$26:$D$40,1))</f>
        <v>270</v>
      </c>
      <c r="AE92" s="5">
        <f>INDEX(Graph!$D$26:$D$40,MATCH(AB92,Graph!$D$26:$D$40,1)+1)</f>
        <v>6000</v>
      </c>
      <c r="AF92" s="7">
        <f>INDEX(Graph!$E$26:$E$40,MATCH(AB92,Graph!$D$26:$D$40,1)+1)</f>
        <v>255</v>
      </c>
      <c r="AG92" s="4">
        <f t="shared" si="41"/>
        <v>265.21088700000001</v>
      </c>
      <c r="AH92" s="7"/>
      <c r="AI92" s="11">
        <f>$D94/Graph!H$50</f>
        <v>3472.1699999999996</v>
      </c>
      <c r="AJ92" s="5">
        <f>INDEX(Graph!$D$26:$D$40,MATCH(AI92,Graph!$D$26:$D$40,1))</f>
        <v>3000</v>
      </c>
      <c r="AK92" s="7">
        <f>INDEX(Graph!$E$26:$E$40,MATCH(AI92,Graph!$D$26:$D$40,1))</f>
        <v>175</v>
      </c>
      <c r="AL92" s="5">
        <f>INDEX(Graph!$D$26:$D$40,MATCH(AI92,Graph!$D$26:$D$40,1)+1)</f>
        <v>3500</v>
      </c>
      <c r="AM92" s="7">
        <f>INDEX(Graph!$E$26:$E$40,MATCH(AI92,Graph!$D$26:$D$40,1)+1)</f>
        <v>210</v>
      </c>
      <c r="AN92" s="4">
        <f t="shared" si="42"/>
        <v>208.05189999999999</v>
      </c>
      <c r="AO92" s="7"/>
      <c r="AP92" s="11">
        <f>$D94/Graph!I$50</f>
        <v>2430.5189999999993</v>
      </c>
      <c r="AQ92" s="5">
        <f>INDEX(Graph!$D$26:$D$40,MATCH(AP92,Graph!$D$26:$D$40,1))</f>
        <v>2000</v>
      </c>
      <c r="AR92" s="7">
        <f>INDEX(Graph!$E$26:$E$40,MATCH(AP92,Graph!$D$26:$D$40,1))</f>
        <v>115</v>
      </c>
      <c r="AS92" s="5">
        <f>INDEX(Graph!$D$26:$D$40,MATCH(AP92,Graph!$D$26:$D$40,1)+1)</f>
        <v>2500</v>
      </c>
      <c r="AT92" s="7">
        <f>INDEX(Graph!$E$26:$E$40,MATCH(AP92,Graph!$D$26:$D$40,1)+1)</f>
        <v>144</v>
      </c>
      <c r="AU92" s="4">
        <f t="shared" si="43"/>
        <v>139.97010199999997</v>
      </c>
    </row>
    <row r="93" spans="4:47" ht="15.75" x14ac:dyDescent="0.3">
      <c r="D93" s="7">
        <v>86</v>
      </c>
      <c r="E93" s="8">
        <f>(D93/Graph!$C$3)*(D93/Graph!$C$3)*(D93/Graph!$C$3)*Graph!$C$4</f>
        <v>28.082581702321345</v>
      </c>
      <c r="F93" s="4">
        <f t="shared" si="30"/>
        <v>263.25928800000003</v>
      </c>
      <c r="G93" s="4">
        <f t="shared" si="31"/>
        <v>235.17670629767869</v>
      </c>
      <c r="H93" s="13">
        <f t="shared" si="32"/>
        <v>7.504308241961426</v>
      </c>
      <c r="I93" s="4"/>
      <c r="J93" s="12">
        <f t="shared" si="33"/>
        <v>175441.82289806829</v>
      </c>
      <c r="K93" s="9">
        <f t="shared" si="28"/>
        <v>4563.3974509868613</v>
      </c>
      <c r="L93" s="9">
        <f t="shared" si="34"/>
        <v>38.445439999999998</v>
      </c>
      <c r="M93" s="9">
        <f t="shared" si="35"/>
        <v>0.44704000000000121</v>
      </c>
      <c r="N93" s="13">
        <f t="shared" si="29"/>
        <v>0.15108106997143234</v>
      </c>
      <c r="O93" s="4"/>
      <c r="P93" s="12">
        <f t="shared" si="36"/>
        <v>0</v>
      </c>
      <c r="Q93" s="4">
        <f t="shared" si="37"/>
        <v>263.25928800000003</v>
      </c>
      <c r="R93" s="4">
        <f t="shared" si="38"/>
        <v>210.72479999999999</v>
      </c>
      <c r="S93" s="4">
        <f t="shared" si="39"/>
        <v>141.59044799999995</v>
      </c>
      <c r="T93" s="4"/>
      <c r="U93" s="11">
        <f>$D93/Graph!F$50</f>
        <v>10502.715599999998</v>
      </c>
      <c r="V93" s="5">
        <f>INDEX(Graph!$D$26:$D$40,MATCH(U93,Graph!$D$26:$D$40,1))</f>
        <v>6500</v>
      </c>
      <c r="W93" s="7">
        <f>INDEX(Graph!$E$26:$E$40,MATCH(U93,Graph!$D$26:$D$40,1))</f>
        <v>0</v>
      </c>
      <c r="X93" s="5">
        <f>INDEX(Graph!$D$26:$D$40,MATCH(U93,Graph!$D$26:$D$40,1)+1)</f>
        <v>100000</v>
      </c>
      <c r="Y93" s="7">
        <f>INDEX(Graph!$E$26:$E$40,MATCH(U93,Graph!$D$26:$D$40,1)+1)</f>
        <v>0</v>
      </c>
      <c r="Z93" s="4">
        <f t="shared" si="40"/>
        <v>0</v>
      </c>
      <c r="AA93" s="7"/>
      <c r="AB93" s="11">
        <f>$D95/Graph!G$50</f>
        <v>5724.6903999999995</v>
      </c>
      <c r="AC93" s="5">
        <f>INDEX(Graph!$D$26:$D$40,MATCH(AB93,Graph!$D$26:$D$40,1))</f>
        <v>5500</v>
      </c>
      <c r="AD93" s="7">
        <f>INDEX(Graph!$E$26:$E$40,MATCH(AB93,Graph!$D$26:$D$40,1))</f>
        <v>270</v>
      </c>
      <c r="AE93" s="5">
        <f>INDEX(Graph!$D$26:$D$40,MATCH(AB93,Graph!$D$26:$D$40,1)+1)</f>
        <v>6000</v>
      </c>
      <c r="AF93" s="7">
        <f>INDEX(Graph!$E$26:$E$40,MATCH(AB93,Graph!$D$26:$D$40,1)+1)</f>
        <v>255</v>
      </c>
      <c r="AG93" s="4">
        <f t="shared" si="41"/>
        <v>263.25928800000003</v>
      </c>
      <c r="AH93" s="7"/>
      <c r="AI93" s="11">
        <f>$D95/Graph!H$50</f>
        <v>3512.08</v>
      </c>
      <c r="AJ93" s="5">
        <f>INDEX(Graph!$D$26:$D$40,MATCH(AI93,Graph!$D$26:$D$40,1))</f>
        <v>3500</v>
      </c>
      <c r="AK93" s="7">
        <f>INDEX(Graph!$E$26:$E$40,MATCH(AI93,Graph!$D$26:$D$40,1))</f>
        <v>210</v>
      </c>
      <c r="AL93" s="5">
        <f>INDEX(Graph!$D$26:$D$40,MATCH(AI93,Graph!$D$26:$D$40,1)+1)</f>
        <v>4000</v>
      </c>
      <c r="AM93" s="7">
        <f>INDEX(Graph!$E$26:$E$40,MATCH(AI93,Graph!$D$26:$D$40,1)+1)</f>
        <v>240</v>
      </c>
      <c r="AN93" s="4">
        <f t="shared" si="42"/>
        <v>210.72479999999999</v>
      </c>
      <c r="AO93" s="7"/>
      <c r="AP93" s="11">
        <f>$D95/Graph!I$50</f>
        <v>2458.4559999999992</v>
      </c>
      <c r="AQ93" s="5">
        <f>INDEX(Graph!$D$26:$D$40,MATCH(AP93,Graph!$D$26:$D$40,1))</f>
        <v>2000</v>
      </c>
      <c r="AR93" s="7">
        <f>INDEX(Graph!$E$26:$E$40,MATCH(AP93,Graph!$D$26:$D$40,1))</f>
        <v>115</v>
      </c>
      <c r="AS93" s="5">
        <f>INDEX(Graph!$D$26:$D$40,MATCH(AP93,Graph!$D$26:$D$40,1)+1)</f>
        <v>2500</v>
      </c>
      <c r="AT93" s="7">
        <f>INDEX(Graph!$E$26:$E$40,MATCH(AP93,Graph!$D$26:$D$40,1)+1)</f>
        <v>144</v>
      </c>
      <c r="AU93" s="4">
        <f t="shared" si="43"/>
        <v>141.59044799999995</v>
      </c>
    </row>
    <row r="94" spans="4:47" ht="15.75" x14ac:dyDescent="0.3">
      <c r="D94" s="7">
        <v>87</v>
      </c>
      <c r="E94" s="8">
        <f>(D94/Graph!$C$3)*(D94/Graph!$C$3)*(D94/Graph!$C$3)*Graph!$C$4</f>
        <v>29.07364178425124</v>
      </c>
      <c r="F94" s="4">
        <f t="shared" si="30"/>
        <v>261.30768900000004</v>
      </c>
      <c r="G94" s="4">
        <f t="shared" si="31"/>
        <v>232.2340472157488</v>
      </c>
      <c r="H94" s="13">
        <f t="shared" si="32"/>
        <v>7.6590826907908767</v>
      </c>
      <c r="I94" s="4"/>
      <c r="J94" s="12">
        <f t="shared" si="33"/>
        <v>173246.5992229486</v>
      </c>
      <c r="K94" s="9">
        <f t="shared" si="28"/>
        <v>4454.5012100783651</v>
      </c>
      <c r="L94" s="9">
        <f t="shared" si="34"/>
        <v>38.892479999999999</v>
      </c>
      <c r="M94" s="9">
        <f t="shared" si="35"/>
        <v>0.44704000000000121</v>
      </c>
      <c r="N94" s="13">
        <f t="shared" si="29"/>
        <v>0.1547744488294511</v>
      </c>
      <c r="O94" s="4"/>
      <c r="P94" s="12">
        <f t="shared" si="36"/>
        <v>0</v>
      </c>
      <c r="Q94" s="4">
        <f t="shared" si="37"/>
        <v>261.30768900000004</v>
      </c>
      <c r="R94" s="4">
        <f t="shared" si="38"/>
        <v>213.11939999999998</v>
      </c>
      <c r="S94" s="4">
        <f t="shared" si="39"/>
        <v>143.21079399999996</v>
      </c>
      <c r="T94" s="4"/>
      <c r="U94" s="11">
        <f>$D94/Graph!F$50</f>
        <v>10624.840199999999</v>
      </c>
      <c r="V94" s="5">
        <f>INDEX(Graph!$D$26:$D$40,MATCH(U94,Graph!$D$26:$D$40,1))</f>
        <v>6500</v>
      </c>
      <c r="W94" s="7">
        <f>INDEX(Graph!$E$26:$E$40,MATCH(U94,Graph!$D$26:$D$40,1))</f>
        <v>0</v>
      </c>
      <c r="X94" s="5">
        <f>INDEX(Graph!$D$26:$D$40,MATCH(U94,Graph!$D$26:$D$40,1)+1)</f>
        <v>100000</v>
      </c>
      <c r="Y94" s="7">
        <f>INDEX(Graph!$E$26:$E$40,MATCH(U94,Graph!$D$26:$D$40,1)+1)</f>
        <v>0</v>
      </c>
      <c r="Z94" s="4">
        <f t="shared" si="40"/>
        <v>0</v>
      </c>
      <c r="AA94" s="7"/>
      <c r="AB94" s="11">
        <f>$D96/Graph!G$50</f>
        <v>5789.7436999999991</v>
      </c>
      <c r="AC94" s="5">
        <f>INDEX(Graph!$D$26:$D$40,MATCH(AB94,Graph!$D$26:$D$40,1))</f>
        <v>5500</v>
      </c>
      <c r="AD94" s="7">
        <f>INDEX(Graph!$E$26:$E$40,MATCH(AB94,Graph!$D$26:$D$40,1))</f>
        <v>270</v>
      </c>
      <c r="AE94" s="5">
        <f>INDEX(Graph!$D$26:$D$40,MATCH(AB94,Graph!$D$26:$D$40,1)+1)</f>
        <v>6000</v>
      </c>
      <c r="AF94" s="7">
        <f>INDEX(Graph!$E$26:$E$40,MATCH(AB94,Graph!$D$26:$D$40,1)+1)</f>
        <v>255</v>
      </c>
      <c r="AG94" s="4">
        <f t="shared" si="41"/>
        <v>261.30768900000004</v>
      </c>
      <c r="AH94" s="7"/>
      <c r="AI94" s="11">
        <f>$D96/Graph!H$50</f>
        <v>3551.99</v>
      </c>
      <c r="AJ94" s="5">
        <f>INDEX(Graph!$D$26:$D$40,MATCH(AI94,Graph!$D$26:$D$40,1))</f>
        <v>3500</v>
      </c>
      <c r="AK94" s="7">
        <f>INDEX(Graph!$E$26:$E$40,MATCH(AI94,Graph!$D$26:$D$40,1))</f>
        <v>210</v>
      </c>
      <c r="AL94" s="5">
        <f>INDEX(Graph!$D$26:$D$40,MATCH(AI94,Graph!$D$26:$D$40,1)+1)</f>
        <v>4000</v>
      </c>
      <c r="AM94" s="7">
        <f>INDEX(Graph!$E$26:$E$40,MATCH(AI94,Graph!$D$26:$D$40,1)+1)</f>
        <v>240</v>
      </c>
      <c r="AN94" s="4">
        <f t="shared" si="42"/>
        <v>213.11939999999998</v>
      </c>
      <c r="AO94" s="7"/>
      <c r="AP94" s="11">
        <f>$D96/Graph!I$50</f>
        <v>2486.3929999999991</v>
      </c>
      <c r="AQ94" s="5">
        <f>INDEX(Graph!$D$26:$D$40,MATCH(AP94,Graph!$D$26:$D$40,1))</f>
        <v>2000</v>
      </c>
      <c r="AR94" s="7">
        <f>INDEX(Graph!$E$26:$E$40,MATCH(AP94,Graph!$D$26:$D$40,1))</f>
        <v>115</v>
      </c>
      <c r="AS94" s="5">
        <f>INDEX(Graph!$D$26:$D$40,MATCH(AP94,Graph!$D$26:$D$40,1)+1)</f>
        <v>2500</v>
      </c>
      <c r="AT94" s="7">
        <f>INDEX(Graph!$E$26:$E$40,MATCH(AP94,Graph!$D$26:$D$40,1)+1)</f>
        <v>144</v>
      </c>
      <c r="AU94" s="4">
        <f t="shared" si="43"/>
        <v>143.21079399999996</v>
      </c>
    </row>
    <row r="95" spans="4:47" ht="15.75" x14ac:dyDescent="0.3">
      <c r="D95" s="7">
        <v>88</v>
      </c>
      <c r="E95" s="8">
        <f>(D95/Graph!$C$3)*(D95/Graph!$C$3)*(D95/Graph!$C$3)*Graph!$C$4</f>
        <v>30.087748748293137</v>
      </c>
      <c r="F95" s="4">
        <f t="shared" si="30"/>
        <v>259.35608999999999</v>
      </c>
      <c r="G95" s="4">
        <f t="shared" si="31"/>
        <v>229.26834125170686</v>
      </c>
      <c r="H95" s="13">
        <f t="shared" si="32"/>
        <v>7.8176612572697719</v>
      </c>
      <c r="I95" s="4"/>
      <c r="J95" s="12">
        <f t="shared" si="33"/>
        <v>171034.18257377332</v>
      </c>
      <c r="K95" s="9">
        <f t="shared" si="28"/>
        <v>4347.6428429674106</v>
      </c>
      <c r="L95" s="9">
        <f t="shared" si="34"/>
        <v>39.33952</v>
      </c>
      <c r="M95" s="9">
        <f t="shared" si="35"/>
        <v>0.44704000000000121</v>
      </c>
      <c r="N95" s="13">
        <f t="shared" si="29"/>
        <v>0.15857856647889554</v>
      </c>
      <c r="O95" s="4"/>
      <c r="P95" s="12">
        <f t="shared" si="36"/>
        <v>0</v>
      </c>
      <c r="Q95" s="4">
        <f t="shared" si="37"/>
        <v>259.35608999999999</v>
      </c>
      <c r="R95" s="4">
        <f t="shared" si="38"/>
        <v>215.51399999999998</v>
      </c>
      <c r="S95" s="4">
        <f t="shared" si="39"/>
        <v>144.88845999999995</v>
      </c>
      <c r="T95" s="4"/>
      <c r="U95" s="11">
        <f>$D95/Graph!F$50</f>
        <v>10746.964799999998</v>
      </c>
      <c r="V95" s="5">
        <f>INDEX(Graph!$D$26:$D$40,MATCH(U95,Graph!$D$26:$D$40,1))</f>
        <v>6500</v>
      </c>
      <c r="W95" s="7">
        <f>INDEX(Graph!$E$26:$E$40,MATCH(U95,Graph!$D$26:$D$40,1))</f>
        <v>0</v>
      </c>
      <c r="X95" s="5">
        <f>INDEX(Graph!$D$26:$D$40,MATCH(U95,Graph!$D$26:$D$40,1)+1)</f>
        <v>100000</v>
      </c>
      <c r="Y95" s="7">
        <f>INDEX(Graph!$E$26:$E$40,MATCH(U95,Graph!$D$26:$D$40,1)+1)</f>
        <v>0</v>
      </c>
      <c r="Z95" s="4">
        <f t="shared" si="40"/>
        <v>0</v>
      </c>
      <c r="AA95" s="7"/>
      <c r="AB95" s="11">
        <f>$D97/Graph!G$50</f>
        <v>5854.7969999999996</v>
      </c>
      <c r="AC95" s="5">
        <f>INDEX(Graph!$D$26:$D$40,MATCH(AB95,Graph!$D$26:$D$40,1))</f>
        <v>5500</v>
      </c>
      <c r="AD95" s="7">
        <f>INDEX(Graph!$E$26:$E$40,MATCH(AB95,Graph!$D$26:$D$40,1))</f>
        <v>270</v>
      </c>
      <c r="AE95" s="5">
        <f>INDEX(Graph!$D$26:$D$40,MATCH(AB95,Graph!$D$26:$D$40,1)+1)</f>
        <v>6000</v>
      </c>
      <c r="AF95" s="7">
        <f>INDEX(Graph!$E$26:$E$40,MATCH(AB95,Graph!$D$26:$D$40,1)+1)</f>
        <v>255</v>
      </c>
      <c r="AG95" s="4">
        <f t="shared" si="41"/>
        <v>259.35608999999999</v>
      </c>
      <c r="AH95" s="7"/>
      <c r="AI95" s="11">
        <f>$D97/Graph!H$50</f>
        <v>3591.8999999999996</v>
      </c>
      <c r="AJ95" s="5">
        <f>INDEX(Graph!$D$26:$D$40,MATCH(AI95,Graph!$D$26:$D$40,1))</f>
        <v>3500</v>
      </c>
      <c r="AK95" s="7">
        <f>INDEX(Graph!$E$26:$E$40,MATCH(AI95,Graph!$D$26:$D$40,1))</f>
        <v>210</v>
      </c>
      <c r="AL95" s="5">
        <f>INDEX(Graph!$D$26:$D$40,MATCH(AI95,Graph!$D$26:$D$40,1)+1)</f>
        <v>4000</v>
      </c>
      <c r="AM95" s="7">
        <f>INDEX(Graph!$E$26:$E$40,MATCH(AI95,Graph!$D$26:$D$40,1)+1)</f>
        <v>240</v>
      </c>
      <c r="AN95" s="4">
        <f t="shared" si="42"/>
        <v>215.51399999999998</v>
      </c>
      <c r="AO95" s="7"/>
      <c r="AP95" s="11">
        <f>$D97/Graph!I$50</f>
        <v>2514.329999999999</v>
      </c>
      <c r="AQ95" s="5">
        <f>INDEX(Graph!$D$26:$D$40,MATCH(AP95,Graph!$D$26:$D$40,1))</f>
        <v>2500</v>
      </c>
      <c r="AR95" s="7">
        <f>INDEX(Graph!$E$26:$E$40,MATCH(AP95,Graph!$D$26:$D$40,1))</f>
        <v>144</v>
      </c>
      <c r="AS95" s="5">
        <f>INDEX(Graph!$D$26:$D$40,MATCH(AP95,Graph!$D$26:$D$40,1)+1)</f>
        <v>3000</v>
      </c>
      <c r="AT95" s="7">
        <f>INDEX(Graph!$E$26:$E$40,MATCH(AP95,Graph!$D$26:$D$40,1)+1)</f>
        <v>175</v>
      </c>
      <c r="AU95" s="4">
        <f t="shared" si="43"/>
        <v>144.88845999999995</v>
      </c>
    </row>
    <row r="96" spans="4:47" ht="15.75" x14ac:dyDescent="0.3">
      <c r="D96" s="7">
        <v>89</v>
      </c>
      <c r="E96" s="8">
        <f>(D96/Graph!$C$3)*(D96/Graph!$C$3)*(D96/Graph!$C$3)*Graph!$C$4</f>
        <v>31.12516750113792</v>
      </c>
      <c r="F96" s="4">
        <f t="shared" si="30"/>
        <v>257.40449100000001</v>
      </c>
      <c r="G96" s="4">
        <f t="shared" si="31"/>
        <v>226.27932349886208</v>
      </c>
      <c r="H96" s="13">
        <f t="shared" si="32"/>
        <v>7.980160386945288</v>
      </c>
      <c r="I96" s="4"/>
      <c r="J96" s="12">
        <f t="shared" si="33"/>
        <v>168804.37533015112</v>
      </c>
      <c r="K96" s="9">
        <f t="shared" si="28"/>
        <v>4242.7486902650317</v>
      </c>
      <c r="L96" s="9">
        <f t="shared" si="34"/>
        <v>39.786560000000001</v>
      </c>
      <c r="M96" s="9">
        <f t="shared" si="35"/>
        <v>0.44704000000000121</v>
      </c>
      <c r="N96" s="13">
        <f t="shared" si="29"/>
        <v>0.16249912967551572</v>
      </c>
      <c r="O96" s="4"/>
      <c r="P96" s="12">
        <f t="shared" si="36"/>
        <v>0</v>
      </c>
      <c r="Q96" s="4">
        <f t="shared" si="37"/>
        <v>257.40449100000001</v>
      </c>
      <c r="R96" s="4">
        <f t="shared" si="38"/>
        <v>217.90860000000001</v>
      </c>
      <c r="S96" s="4">
        <f t="shared" si="39"/>
        <v>146.62055399999997</v>
      </c>
      <c r="T96" s="4"/>
      <c r="U96" s="11">
        <f>$D96/Graph!F$50</f>
        <v>10869.089399999999</v>
      </c>
      <c r="V96" s="5">
        <f>INDEX(Graph!$D$26:$D$40,MATCH(U96,Graph!$D$26:$D$40,1))</f>
        <v>6500</v>
      </c>
      <c r="W96" s="7">
        <f>INDEX(Graph!$E$26:$E$40,MATCH(U96,Graph!$D$26:$D$40,1))</f>
        <v>0</v>
      </c>
      <c r="X96" s="5">
        <f>INDEX(Graph!$D$26:$D$40,MATCH(U96,Graph!$D$26:$D$40,1)+1)</f>
        <v>100000</v>
      </c>
      <c r="Y96" s="7">
        <f>INDEX(Graph!$E$26:$E$40,MATCH(U96,Graph!$D$26:$D$40,1)+1)</f>
        <v>0</v>
      </c>
      <c r="Z96" s="4">
        <f t="shared" si="40"/>
        <v>0</v>
      </c>
      <c r="AA96" s="7"/>
      <c r="AB96" s="11">
        <f>$D98/Graph!G$50</f>
        <v>5919.8502999999992</v>
      </c>
      <c r="AC96" s="5">
        <f>INDEX(Graph!$D$26:$D$40,MATCH(AB96,Graph!$D$26:$D$40,1))</f>
        <v>5500</v>
      </c>
      <c r="AD96" s="7">
        <f>INDEX(Graph!$E$26:$E$40,MATCH(AB96,Graph!$D$26:$D$40,1))</f>
        <v>270</v>
      </c>
      <c r="AE96" s="5">
        <f>INDEX(Graph!$D$26:$D$40,MATCH(AB96,Graph!$D$26:$D$40,1)+1)</f>
        <v>6000</v>
      </c>
      <c r="AF96" s="7">
        <f>INDEX(Graph!$E$26:$E$40,MATCH(AB96,Graph!$D$26:$D$40,1)+1)</f>
        <v>255</v>
      </c>
      <c r="AG96" s="4">
        <f t="shared" si="41"/>
        <v>257.40449100000001</v>
      </c>
      <c r="AH96" s="7"/>
      <c r="AI96" s="11">
        <f>$D98/Graph!H$50</f>
        <v>3631.81</v>
      </c>
      <c r="AJ96" s="5">
        <f>INDEX(Graph!$D$26:$D$40,MATCH(AI96,Graph!$D$26:$D$40,1))</f>
        <v>3500</v>
      </c>
      <c r="AK96" s="7">
        <f>INDEX(Graph!$E$26:$E$40,MATCH(AI96,Graph!$D$26:$D$40,1))</f>
        <v>210</v>
      </c>
      <c r="AL96" s="5">
        <f>INDEX(Graph!$D$26:$D$40,MATCH(AI96,Graph!$D$26:$D$40,1)+1)</f>
        <v>4000</v>
      </c>
      <c r="AM96" s="7">
        <f>INDEX(Graph!$E$26:$E$40,MATCH(AI96,Graph!$D$26:$D$40,1)+1)</f>
        <v>240</v>
      </c>
      <c r="AN96" s="4">
        <f t="shared" si="42"/>
        <v>217.90860000000001</v>
      </c>
      <c r="AO96" s="7"/>
      <c r="AP96" s="11">
        <f>$D98/Graph!I$50</f>
        <v>2542.2669999999994</v>
      </c>
      <c r="AQ96" s="5">
        <f>INDEX(Graph!$D$26:$D$40,MATCH(AP96,Graph!$D$26:$D$40,1))</f>
        <v>2500</v>
      </c>
      <c r="AR96" s="7">
        <f>INDEX(Graph!$E$26:$E$40,MATCH(AP96,Graph!$D$26:$D$40,1))</f>
        <v>144</v>
      </c>
      <c r="AS96" s="5">
        <f>INDEX(Graph!$D$26:$D$40,MATCH(AP96,Graph!$D$26:$D$40,1)+1)</f>
        <v>3000</v>
      </c>
      <c r="AT96" s="7">
        <f>INDEX(Graph!$E$26:$E$40,MATCH(AP96,Graph!$D$26:$D$40,1)+1)</f>
        <v>175</v>
      </c>
      <c r="AU96" s="4">
        <f t="shared" si="43"/>
        <v>146.62055399999997</v>
      </c>
    </row>
    <row r="97" spans="4:47" ht="15.75" x14ac:dyDescent="0.3">
      <c r="D97" s="7">
        <v>90</v>
      </c>
      <c r="E97" s="8">
        <f>(D97/Graph!$C$3)*(D97/Graph!$C$3)*(D97/Graph!$C$3)*Graph!$C$4</f>
        <v>32.186162949476554</v>
      </c>
      <c r="F97" s="4">
        <f t="shared" si="30"/>
        <v>255.45289200000002</v>
      </c>
      <c r="G97" s="4">
        <f t="shared" si="31"/>
        <v>223.26672905052345</v>
      </c>
      <c r="H97" s="13">
        <f t="shared" si="32"/>
        <v>8.1467026278232595</v>
      </c>
      <c r="I97" s="4"/>
      <c r="J97" s="12">
        <f t="shared" si="33"/>
        <v>166556.97987169051</v>
      </c>
      <c r="K97" s="9">
        <f t="shared" si="28"/>
        <v>4139.7483663328785</v>
      </c>
      <c r="L97" s="9">
        <f t="shared" si="34"/>
        <v>40.233600000000003</v>
      </c>
      <c r="M97" s="9">
        <f t="shared" si="35"/>
        <v>0.44704000000000121</v>
      </c>
      <c r="N97" s="13">
        <f t="shared" si="29"/>
        <v>0.16654224087797215</v>
      </c>
      <c r="O97" s="4"/>
      <c r="P97" s="12">
        <f t="shared" si="36"/>
        <v>0</v>
      </c>
      <c r="Q97" s="4">
        <f t="shared" si="37"/>
        <v>255.45289200000002</v>
      </c>
      <c r="R97" s="4">
        <f t="shared" si="38"/>
        <v>220.30319999999998</v>
      </c>
      <c r="S97" s="4">
        <f t="shared" si="39"/>
        <v>148.35264799999996</v>
      </c>
      <c r="T97" s="4"/>
      <c r="U97" s="11">
        <f>$D97/Graph!F$50</f>
        <v>10991.213999999998</v>
      </c>
      <c r="V97" s="5">
        <f>INDEX(Graph!$D$26:$D$40,MATCH(U97,Graph!$D$26:$D$40,1))</f>
        <v>6500</v>
      </c>
      <c r="W97" s="7">
        <f>INDEX(Graph!$E$26:$E$40,MATCH(U97,Graph!$D$26:$D$40,1))</f>
        <v>0</v>
      </c>
      <c r="X97" s="5">
        <f>INDEX(Graph!$D$26:$D$40,MATCH(U97,Graph!$D$26:$D$40,1)+1)</f>
        <v>100000</v>
      </c>
      <c r="Y97" s="7">
        <f>INDEX(Graph!$E$26:$E$40,MATCH(U97,Graph!$D$26:$D$40,1)+1)</f>
        <v>0</v>
      </c>
      <c r="Z97" s="4">
        <f t="shared" si="40"/>
        <v>0</v>
      </c>
      <c r="AA97" s="7"/>
      <c r="AB97" s="11">
        <f>$D99/Graph!G$50</f>
        <v>5984.9035999999996</v>
      </c>
      <c r="AC97" s="5">
        <f>INDEX(Graph!$D$26:$D$40,MATCH(AB97,Graph!$D$26:$D$40,1))</f>
        <v>5500</v>
      </c>
      <c r="AD97" s="7">
        <f>INDEX(Graph!$E$26:$E$40,MATCH(AB97,Graph!$D$26:$D$40,1))</f>
        <v>270</v>
      </c>
      <c r="AE97" s="5">
        <f>INDEX(Graph!$D$26:$D$40,MATCH(AB97,Graph!$D$26:$D$40,1)+1)</f>
        <v>6000</v>
      </c>
      <c r="AF97" s="7">
        <f>INDEX(Graph!$E$26:$E$40,MATCH(AB97,Graph!$D$26:$D$40,1)+1)</f>
        <v>255</v>
      </c>
      <c r="AG97" s="4">
        <f t="shared" si="41"/>
        <v>255.45289200000002</v>
      </c>
      <c r="AH97" s="7"/>
      <c r="AI97" s="11">
        <f>$D99/Graph!H$50</f>
        <v>3671.72</v>
      </c>
      <c r="AJ97" s="5">
        <f>INDEX(Graph!$D$26:$D$40,MATCH(AI97,Graph!$D$26:$D$40,1))</f>
        <v>3500</v>
      </c>
      <c r="AK97" s="7">
        <f>INDEX(Graph!$E$26:$E$40,MATCH(AI97,Graph!$D$26:$D$40,1))</f>
        <v>210</v>
      </c>
      <c r="AL97" s="5">
        <f>INDEX(Graph!$D$26:$D$40,MATCH(AI97,Graph!$D$26:$D$40,1)+1)</f>
        <v>4000</v>
      </c>
      <c r="AM97" s="7">
        <f>INDEX(Graph!$E$26:$E$40,MATCH(AI97,Graph!$D$26:$D$40,1)+1)</f>
        <v>240</v>
      </c>
      <c r="AN97" s="4">
        <f t="shared" si="42"/>
        <v>220.30319999999998</v>
      </c>
      <c r="AO97" s="7"/>
      <c r="AP97" s="11">
        <f>$D99/Graph!I$50</f>
        <v>2570.2039999999993</v>
      </c>
      <c r="AQ97" s="5">
        <f>INDEX(Graph!$D$26:$D$40,MATCH(AP97,Graph!$D$26:$D$40,1))</f>
        <v>2500</v>
      </c>
      <c r="AR97" s="7">
        <f>INDEX(Graph!$E$26:$E$40,MATCH(AP97,Graph!$D$26:$D$40,1))</f>
        <v>144</v>
      </c>
      <c r="AS97" s="5">
        <f>INDEX(Graph!$D$26:$D$40,MATCH(AP97,Graph!$D$26:$D$40,1)+1)</f>
        <v>3000</v>
      </c>
      <c r="AT97" s="7">
        <f>INDEX(Graph!$E$26:$E$40,MATCH(AP97,Graph!$D$26:$D$40,1)+1)</f>
        <v>175</v>
      </c>
      <c r="AU97" s="4">
        <f t="shared" si="43"/>
        <v>148.35264799999996</v>
      </c>
    </row>
    <row r="98" spans="4:47" ht="15.75" x14ac:dyDescent="0.3">
      <c r="D98" s="7">
        <v>91</v>
      </c>
      <c r="E98" s="8">
        <f>(D98/Graph!$C$3)*(D98/Graph!$C$3)*(D98/Graph!$C$3)*Graph!$C$4</f>
        <v>33.270999999999994</v>
      </c>
      <c r="F98" s="4">
        <f t="shared" si="30"/>
        <v>229.52198100000038</v>
      </c>
      <c r="G98" s="4">
        <f t="shared" si="31"/>
        <v>196.25098100000039</v>
      </c>
      <c r="H98" s="13">
        <f t="shared" si="32"/>
        <v>8.3382761395348179</v>
      </c>
      <c r="I98" s="4"/>
      <c r="J98" s="12">
        <f t="shared" si="33"/>
        <v>146403.23182600029</v>
      </c>
      <c r="K98" s="9">
        <f t="shared" si="28"/>
        <v>3598.8428851168592</v>
      </c>
      <c r="L98" s="9">
        <f t="shared" si="34"/>
        <v>40.680639999999997</v>
      </c>
      <c r="M98" s="9">
        <f t="shared" si="35"/>
        <v>0.44703999999999411</v>
      </c>
      <c r="N98" s="13">
        <f t="shared" si="29"/>
        <v>0.19157351171155773</v>
      </c>
      <c r="O98" s="4"/>
      <c r="P98" s="12">
        <f t="shared" si="36"/>
        <v>0</v>
      </c>
      <c r="Q98" s="4">
        <f t="shared" si="37"/>
        <v>229.52198100000038</v>
      </c>
      <c r="R98" s="4">
        <f t="shared" si="38"/>
        <v>222.69779999999997</v>
      </c>
      <c r="S98" s="4">
        <f t="shared" si="39"/>
        <v>150.08474199999995</v>
      </c>
      <c r="T98" s="4"/>
      <c r="U98" s="11">
        <f>$D98/Graph!F$50</f>
        <v>11113.338599999999</v>
      </c>
      <c r="V98" s="5">
        <f>INDEX(Graph!$D$26:$D$40,MATCH(U98,Graph!$D$26:$D$40,1))</f>
        <v>6500</v>
      </c>
      <c r="W98" s="7">
        <f>INDEX(Graph!$E$26:$E$40,MATCH(U98,Graph!$D$26:$D$40,1))</f>
        <v>0</v>
      </c>
      <c r="X98" s="5">
        <f>INDEX(Graph!$D$26:$D$40,MATCH(U98,Graph!$D$26:$D$40,1)+1)</f>
        <v>100000</v>
      </c>
      <c r="Y98" s="7">
        <f>INDEX(Graph!$E$26:$E$40,MATCH(U98,Graph!$D$26:$D$40,1)+1)</f>
        <v>0</v>
      </c>
      <c r="Z98" s="4">
        <f t="shared" si="40"/>
        <v>0</v>
      </c>
      <c r="AA98" s="7"/>
      <c r="AB98" s="11">
        <f>$D100/Graph!G$50</f>
        <v>6049.9568999999992</v>
      </c>
      <c r="AC98" s="5">
        <f>INDEX(Graph!$D$26:$D$40,MATCH(AB98,Graph!$D$26:$D$40,1))</f>
        <v>6000</v>
      </c>
      <c r="AD98" s="7">
        <f>INDEX(Graph!$E$26:$E$40,MATCH(AB98,Graph!$D$26:$D$40,1))</f>
        <v>255</v>
      </c>
      <c r="AE98" s="5">
        <f>INDEX(Graph!$D$26:$D$40,MATCH(AB98,Graph!$D$26:$D$40,1)+1)</f>
        <v>6500</v>
      </c>
      <c r="AF98" s="7">
        <f>INDEX(Graph!$E$26:$E$40,MATCH(AB98,Graph!$D$26:$D$40,1)+1)</f>
        <v>0</v>
      </c>
      <c r="AG98" s="4">
        <f t="shared" si="41"/>
        <v>229.52198100000038</v>
      </c>
      <c r="AH98" s="7"/>
      <c r="AI98" s="11">
        <f>$D100/Graph!H$50</f>
        <v>3711.6299999999997</v>
      </c>
      <c r="AJ98" s="5">
        <f>INDEX(Graph!$D$26:$D$40,MATCH(AI98,Graph!$D$26:$D$40,1))</f>
        <v>3500</v>
      </c>
      <c r="AK98" s="7">
        <f>INDEX(Graph!$E$26:$E$40,MATCH(AI98,Graph!$D$26:$D$40,1))</f>
        <v>210</v>
      </c>
      <c r="AL98" s="5">
        <f>INDEX(Graph!$D$26:$D$40,MATCH(AI98,Graph!$D$26:$D$40,1)+1)</f>
        <v>4000</v>
      </c>
      <c r="AM98" s="7">
        <f>INDEX(Graph!$E$26:$E$40,MATCH(AI98,Graph!$D$26:$D$40,1)+1)</f>
        <v>240</v>
      </c>
      <c r="AN98" s="4">
        <f t="shared" si="42"/>
        <v>222.69779999999997</v>
      </c>
      <c r="AO98" s="7"/>
      <c r="AP98" s="11">
        <f>$D100/Graph!I$50</f>
        <v>2598.1409999999992</v>
      </c>
      <c r="AQ98" s="5">
        <f>INDEX(Graph!$D$26:$D$40,MATCH(AP98,Graph!$D$26:$D$40,1))</f>
        <v>2500</v>
      </c>
      <c r="AR98" s="7">
        <f>INDEX(Graph!$E$26:$E$40,MATCH(AP98,Graph!$D$26:$D$40,1))</f>
        <v>144</v>
      </c>
      <c r="AS98" s="5">
        <f>INDEX(Graph!$D$26:$D$40,MATCH(AP98,Graph!$D$26:$D$40,1)+1)</f>
        <v>3000</v>
      </c>
      <c r="AT98" s="7">
        <f>INDEX(Graph!$E$26:$E$40,MATCH(AP98,Graph!$D$26:$D$40,1)+1)</f>
        <v>175</v>
      </c>
      <c r="AU98" s="4">
        <f t="shared" si="43"/>
        <v>150.08474199999995</v>
      </c>
    </row>
    <row r="99" spans="4:47" ht="15.75" x14ac:dyDescent="0.3">
      <c r="D99" s="7">
        <v>92</v>
      </c>
      <c r="E99" s="8">
        <f>(D99/Graph!$C$3)*(D99/Graph!$C$3)*(D99/Graph!$C$3)*Graph!$C$4</f>
        <v>34.379943559399187</v>
      </c>
      <c r="F99" s="4">
        <f t="shared" si="30"/>
        <v>225.09239999999997</v>
      </c>
      <c r="G99" s="4">
        <f t="shared" si="31"/>
        <v>190.71245644060079</v>
      </c>
      <c r="H99" s="13">
        <f t="shared" si="32"/>
        <v>8.5375795230360794</v>
      </c>
      <c r="I99" s="4"/>
      <c r="J99" s="12">
        <f t="shared" si="33"/>
        <v>142271.49250468818</v>
      </c>
      <c r="K99" s="9">
        <f t="shared" si="28"/>
        <v>3459.2637490052489</v>
      </c>
      <c r="L99" s="9">
        <f t="shared" si="34"/>
        <v>41.127679999999998</v>
      </c>
      <c r="M99" s="9">
        <f t="shared" si="35"/>
        <v>0.44704000000000121</v>
      </c>
      <c r="N99" s="13">
        <f t="shared" si="29"/>
        <v>0.19930338350126067</v>
      </c>
      <c r="O99" s="4"/>
      <c r="P99" s="12">
        <f t="shared" si="36"/>
        <v>0</v>
      </c>
      <c r="Q99" s="4">
        <f t="shared" si="37"/>
        <v>196.34479800000014</v>
      </c>
      <c r="R99" s="4">
        <f t="shared" si="38"/>
        <v>225.09239999999997</v>
      </c>
      <c r="S99" s="4">
        <f t="shared" si="39"/>
        <v>151.81683599999994</v>
      </c>
      <c r="T99" s="4"/>
      <c r="U99" s="11">
        <f>$D99/Graph!F$50</f>
        <v>11235.463199999998</v>
      </c>
      <c r="V99" s="5">
        <f>INDEX(Graph!$D$26:$D$40,MATCH(U99,Graph!$D$26:$D$40,1))</f>
        <v>6500</v>
      </c>
      <c r="W99" s="7">
        <f>INDEX(Graph!$E$26:$E$40,MATCH(U99,Graph!$D$26:$D$40,1))</f>
        <v>0</v>
      </c>
      <c r="X99" s="5">
        <f>INDEX(Graph!$D$26:$D$40,MATCH(U99,Graph!$D$26:$D$40,1)+1)</f>
        <v>100000</v>
      </c>
      <c r="Y99" s="7">
        <f>INDEX(Graph!$E$26:$E$40,MATCH(U99,Graph!$D$26:$D$40,1)+1)</f>
        <v>0</v>
      </c>
      <c r="Z99" s="4">
        <f t="shared" si="40"/>
        <v>0</v>
      </c>
      <c r="AA99" s="7"/>
      <c r="AB99" s="11">
        <f>$D101/Graph!G$50</f>
        <v>6115.0101999999997</v>
      </c>
      <c r="AC99" s="5">
        <f>INDEX(Graph!$D$26:$D$40,MATCH(AB99,Graph!$D$26:$D$40,1))</f>
        <v>6000</v>
      </c>
      <c r="AD99" s="7">
        <f>INDEX(Graph!$E$26:$E$40,MATCH(AB99,Graph!$D$26:$D$40,1))</f>
        <v>255</v>
      </c>
      <c r="AE99" s="5">
        <f>INDEX(Graph!$D$26:$D$40,MATCH(AB99,Graph!$D$26:$D$40,1)+1)</f>
        <v>6500</v>
      </c>
      <c r="AF99" s="7">
        <f>INDEX(Graph!$E$26:$E$40,MATCH(AB99,Graph!$D$26:$D$40,1)+1)</f>
        <v>0</v>
      </c>
      <c r="AG99" s="4">
        <f t="shared" si="41"/>
        <v>196.34479800000014</v>
      </c>
      <c r="AH99" s="7"/>
      <c r="AI99" s="11">
        <f>$D101/Graph!H$50</f>
        <v>3751.5399999999995</v>
      </c>
      <c r="AJ99" s="5">
        <f>INDEX(Graph!$D$26:$D$40,MATCH(AI99,Graph!$D$26:$D$40,1))</f>
        <v>3500</v>
      </c>
      <c r="AK99" s="7">
        <f>INDEX(Graph!$E$26:$E$40,MATCH(AI99,Graph!$D$26:$D$40,1))</f>
        <v>210</v>
      </c>
      <c r="AL99" s="5">
        <f>INDEX(Graph!$D$26:$D$40,MATCH(AI99,Graph!$D$26:$D$40,1)+1)</f>
        <v>4000</v>
      </c>
      <c r="AM99" s="7">
        <f>INDEX(Graph!$E$26:$E$40,MATCH(AI99,Graph!$D$26:$D$40,1)+1)</f>
        <v>240</v>
      </c>
      <c r="AN99" s="4">
        <f t="shared" si="42"/>
        <v>225.09239999999997</v>
      </c>
      <c r="AO99" s="7"/>
      <c r="AP99" s="11">
        <f>$D101/Graph!I$50</f>
        <v>2626.0779999999991</v>
      </c>
      <c r="AQ99" s="5">
        <f>INDEX(Graph!$D$26:$D$40,MATCH(AP99,Graph!$D$26:$D$40,1))</f>
        <v>2500</v>
      </c>
      <c r="AR99" s="7">
        <f>INDEX(Graph!$E$26:$E$40,MATCH(AP99,Graph!$D$26:$D$40,1))</f>
        <v>144</v>
      </c>
      <c r="AS99" s="5">
        <f>INDEX(Graph!$D$26:$D$40,MATCH(AP99,Graph!$D$26:$D$40,1)+1)</f>
        <v>3000</v>
      </c>
      <c r="AT99" s="7">
        <f>INDEX(Graph!$E$26:$E$40,MATCH(AP99,Graph!$D$26:$D$40,1)+1)</f>
        <v>175</v>
      </c>
      <c r="AU99" s="4">
        <f t="shared" si="43"/>
        <v>151.81683599999994</v>
      </c>
    </row>
    <row r="100" spans="4:47" ht="15.75" x14ac:dyDescent="0.3">
      <c r="D100" s="7">
        <v>93</v>
      </c>
      <c r="E100" s="8">
        <f>(D100/Graph!$C$3)*(D100/Graph!$C$3)*(D100/Graph!$C$3)*Graph!$C$4</f>
        <v>35.51325853436505</v>
      </c>
      <c r="F100" s="4">
        <f t="shared" si="30"/>
        <v>227.48699999999999</v>
      </c>
      <c r="G100" s="4">
        <f t="shared" si="31"/>
        <v>191.97374146563493</v>
      </c>
      <c r="H100" s="13">
        <f t="shared" si="32"/>
        <v>8.7377255731601604</v>
      </c>
      <c r="I100" s="4"/>
      <c r="J100" s="12">
        <f t="shared" si="33"/>
        <v>143212.41113336367</v>
      </c>
      <c r="K100" s="9">
        <f t="shared" si="28"/>
        <v>3444.6993541595389</v>
      </c>
      <c r="L100" s="9">
        <f t="shared" si="34"/>
        <v>41.574719999999999</v>
      </c>
      <c r="M100" s="9">
        <f t="shared" si="35"/>
        <v>0.44704000000000121</v>
      </c>
      <c r="N100" s="13">
        <f t="shared" si="29"/>
        <v>0.20014605012408024</v>
      </c>
      <c r="O100" s="4"/>
      <c r="P100" s="12">
        <f t="shared" si="36"/>
        <v>0</v>
      </c>
      <c r="Q100" s="4">
        <f t="shared" si="37"/>
        <v>163.16761500000035</v>
      </c>
      <c r="R100" s="4">
        <f t="shared" si="38"/>
        <v>227.48699999999999</v>
      </c>
      <c r="S100" s="4">
        <f t="shared" si="39"/>
        <v>153.54892999999993</v>
      </c>
      <c r="T100" s="4"/>
      <c r="U100" s="11">
        <f>$D100/Graph!F$50</f>
        <v>11357.587799999998</v>
      </c>
      <c r="V100" s="5">
        <f>INDEX(Graph!$D$26:$D$40,MATCH(U100,Graph!$D$26:$D$40,1))</f>
        <v>6500</v>
      </c>
      <c r="W100" s="7">
        <f>INDEX(Graph!$E$26:$E$40,MATCH(U100,Graph!$D$26:$D$40,1))</f>
        <v>0</v>
      </c>
      <c r="X100" s="5">
        <f>INDEX(Graph!$D$26:$D$40,MATCH(U100,Graph!$D$26:$D$40,1)+1)</f>
        <v>100000</v>
      </c>
      <c r="Y100" s="7">
        <f>INDEX(Graph!$E$26:$E$40,MATCH(U100,Graph!$D$26:$D$40,1)+1)</f>
        <v>0</v>
      </c>
      <c r="Z100" s="4">
        <f t="shared" si="40"/>
        <v>0</v>
      </c>
      <c r="AA100" s="7"/>
      <c r="AB100" s="11">
        <f>$D102/Graph!G$50</f>
        <v>6180.0634999999993</v>
      </c>
      <c r="AC100" s="5">
        <f>INDEX(Graph!$D$26:$D$40,MATCH(AB100,Graph!$D$26:$D$40,1))</f>
        <v>6000</v>
      </c>
      <c r="AD100" s="7">
        <f>INDEX(Graph!$E$26:$E$40,MATCH(AB100,Graph!$D$26:$D$40,1))</f>
        <v>255</v>
      </c>
      <c r="AE100" s="5">
        <f>INDEX(Graph!$D$26:$D$40,MATCH(AB100,Graph!$D$26:$D$40,1)+1)</f>
        <v>6500</v>
      </c>
      <c r="AF100" s="7">
        <f>INDEX(Graph!$E$26:$E$40,MATCH(AB100,Graph!$D$26:$D$40,1)+1)</f>
        <v>0</v>
      </c>
      <c r="AG100" s="4">
        <f t="shared" si="41"/>
        <v>163.16761500000035</v>
      </c>
      <c r="AH100" s="7"/>
      <c r="AI100" s="11">
        <f>$D102/Graph!H$50</f>
        <v>3791.45</v>
      </c>
      <c r="AJ100" s="5">
        <f>INDEX(Graph!$D$26:$D$40,MATCH(AI100,Graph!$D$26:$D$40,1))</f>
        <v>3500</v>
      </c>
      <c r="AK100" s="7">
        <f>INDEX(Graph!$E$26:$E$40,MATCH(AI100,Graph!$D$26:$D$40,1))</f>
        <v>210</v>
      </c>
      <c r="AL100" s="5">
        <f>INDEX(Graph!$D$26:$D$40,MATCH(AI100,Graph!$D$26:$D$40,1)+1)</f>
        <v>4000</v>
      </c>
      <c r="AM100" s="7">
        <f>INDEX(Graph!$E$26:$E$40,MATCH(AI100,Graph!$D$26:$D$40,1)+1)</f>
        <v>240</v>
      </c>
      <c r="AN100" s="4">
        <f t="shared" si="42"/>
        <v>227.48699999999999</v>
      </c>
      <c r="AO100" s="7"/>
      <c r="AP100" s="11">
        <f>$D102/Graph!I$50</f>
        <v>2654.014999999999</v>
      </c>
      <c r="AQ100" s="5">
        <f>INDEX(Graph!$D$26:$D$40,MATCH(AP100,Graph!$D$26:$D$40,1))</f>
        <v>2500</v>
      </c>
      <c r="AR100" s="7">
        <f>INDEX(Graph!$E$26:$E$40,MATCH(AP100,Graph!$D$26:$D$40,1))</f>
        <v>144</v>
      </c>
      <c r="AS100" s="5">
        <f>INDEX(Graph!$D$26:$D$40,MATCH(AP100,Graph!$D$26:$D$40,1)+1)</f>
        <v>3000</v>
      </c>
      <c r="AT100" s="7">
        <f>INDEX(Graph!$E$26:$E$40,MATCH(AP100,Graph!$D$26:$D$40,1)+1)</f>
        <v>175</v>
      </c>
      <c r="AU100" s="4">
        <f t="shared" si="43"/>
        <v>153.54892999999993</v>
      </c>
    </row>
    <row r="101" spans="4:47" ht="15.75" x14ac:dyDescent="0.3">
      <c r="D101" s="7">
        <v>94</v>
      </c>
      <c r="E101" s="8">
        <f>(D101/Graph!$C$3)*(D101/Graph!$C$3)*(D101/Graph!$C$3)*Graph!$C$4</f>
        <v>36.671209831588527</v>
      </c>
      <c r="F101" s="4">
        <f t="shared" si="30"/>
        <v>229.88159999999999</v>
      </c>
      <c r="G101" s="4">
        <f t="shared" si="31"/>
        <v>193.21039016841146</v>
      </c>
      <c r="H101" s="13">
        <f t="shared" si="32"/>
        <v>8.9387289161246688</v>
      </c>
      <c r="I101" s="4"/>
      <c r="J101" s="12">
        <f t="shared" si="33"/>
        <v>144134.95106563496</v>
      </c>
      <c r="K101" s="9">
        <f t="shared" si="28"/>
        <v>3430.0074786404703</v>
      </c>
      <c r="L101" s="9">
        <f t="shared" si="34"/>
        <v>42.02176</v>
      </c>
      <c r="M101" s="9">
        <f t="shared" si="35"/>
        <v>0.44704000000000121</v>
      </c>
      <c r="N101" s="13">
        <f t="shared" si="29"/>
        <v>0.2010033429645092</v>
      </c>
      <c r="O101" s="4"/>
      <c r="P101" s="12">
        <f t="shared" si="36"/>
        <v>0</v>
      </c>
      <c r="Q101" s="4">
        <f t="shared" si="37"/>
        <v>129.99043200000011</v>
      </c>
      <c r="R101" s="4">
        <f t="shared" si="38"/>
        <v>229.88159999999999</v>
      </c>
      <c r="S101" s="4">
        <f t="shared" si="39"/>
        <v>155.28102399999995</v>
      </c>
      <c r="T101" s="4"/>
      <c r="U101" s="11">
        <f>$D101/Graph!F$50</f>
        <v>11479.712399999999</v>
      </c>
      <c r="V101" s="5">
        <f>INDEX(Graph!$D$26:$D$40,MATCH(U101,Graph!$D$26:$D$40,1))</f>
        <v>6500</v>
      </c>
      <c r="W101" s="7">
        <f>INDEX(Graph!$E$26:$E$40,MATCH(U101,Graph!$D$26:$D$40,1))</f>
        <v>0</v>
      </c>
      <c r="X101" s="5">
        <f>INDEX(Graph!$D$26:$D$40,MATCH(U101,Graph!$D$26:$D$40,1)+1)</f>
        <v>100000</v>
      </c>
      <c r="Y101" s="7">
        <f>INDEX(Graph!$E$26:$E$40,MATCH(U101,Graph!$D$26:$D$40,1)+1)</f>
        <v>0</v>
      </c>
      <c r="Z101" s="4">
        <f t="shared" si="40"/>
        <v>0</v>
      </c>
      <c r="AA101" s="7"/>
      <c r="AB101" s="11">
        <f>$D103/Graph!G$50</f>
        <v>6245.1167999999998</v>
      </c>
      <c r="AC101" s="5">
        <f>INDEX(Graph!$D$26:$D$40,MATCH(AB101,Graph!$D$26:$D$40,1))</f>
        <v>6000</v>
      </c>
      <c r="AD101" s="7">
        <f>INDEX(Graph!$E$26:$E$40,MATCH(AB101,Graph!$D$26:$D$40,1))</f>
        <v>255</v>
      </c>
      <c r="AE101" s="5">
        <f>INDEX(Graph!$D$26:$D$40,MATCH(AB101,Graph!$D$26:$D$40,1)+1)</f>
        <v>6500</v>
      </c>
      <c r="AF101" s="7">
        <f>INDEX(Graph!$E$26:$E$40,MATCH(AB101,Graph!$D$26:$D$40,1)+1)</f>
        <v>0</v>
      </c>
      <c r="AG101" s="4">
        <f t="shared" si="41"/>
        <v>129.99043200000011</v>
      </c>
      <c r="AH101" s="7"/>
      <c r="AI101" s="11">
        <f>$D103/Graph!H$50</f>
        <v>3831.3599999999997</v>
      </c>
      <c r="AJ101" s="5">
        <f>INDEX(Graph!$D$26:$D$40,MATCH(AI101,Graph!$D$26:$D$40,1))</f>
        <v>3500</v>
      </c>
      <c r="AK101" s="7">
        <f>INDEX(Graph!$E$26:$E$40,MATCH(AI101,Graph!$D$26:$D$40,1))</f>
        <v>210</v>
      </c>
      <c r="AL101" s="5">
        <f>INDEX(Graph!$D$26:$D$40,MATCH(AI101,Graph!$D$26:$D$40,1)+1)</f>
        <v>4000</v>
      </c>
      <c r="AM101" s="7">
        <f>INDEX(Graph!$E$26:$E$40,MATCH(AI101,Graph!$D$26:$D$40,1)+1)</f>
        <v>240</v>
      </c>
      <c r="AN101" s="4">
        <f t="shared" si="42"/>
        <v>229.88159999999999</v>
      </c>
      <c r="AO101" s="7"/>
      <c r="AP101" s="11">
        <f>$D103/Graph!I$50</f>
        <v>2681.9519999999993</v>
      </c>
      <c r="AQ101" s="5">
        <f>INDEX(Graph!$D$26:$D$40,MATCH(AP101,Graph!$D$26:$D$40,1))</f>
        <v>2500</v>
      </c>
      <c r="AR101" s="7">
        <f>INDEX(Graph!$E$26:$E$40,MATCH(AP101,Graph!$D$26:$D$40,1))</f>
        <v>144</v>
      </c>
      <c r="AS101" s="5">
        <f>INDEX(Graph!$D$26:$D$40,MATCH(AP101,Graph!$D$26:$D$40,1)+1)</f>
        <v>3000</v>
      </c>
      <c r="AT101" s="7">
        <f>INDEX(Graph!$E$26:$E$40,MATCH(AP101,Graph!$D$26:$D$40,1)+1)</f>
        <v>175</v>
      </c>
      <c r="AU101" s="4">
        <f t="shared" si="43"/>
        <v>155.28102399999995</v>
      </c>
    </row>
    <row r="102" spans="4:47" ht="15.75" x14ac:dyDescent="0.3">
      <c r="D102" s="7">
        <v>95</v>
      </c>
      <c r="E102" s="8">
        <f>(D102/Graph!$C$3)*(D102/Graph!$C$3)*(D102/Graph!$C$3)*Graph!$C$4</f>
        <v>37.854062357760576</v>
      </c>
      <c r="F102" s="4">
        <f t="shared" si="30"/>
        <v>232.27619999999996</v>
      </c>
      <c r="G102" s="4">
        <f t="shared" si="31"/>
        <v>194.42213764223939</v>
      </c>
      <c r="H102" s="13">
        <f t="shared" si="32"/>
        <v>9.1406045000100313</v>
      </c>
      <c r="I102" s="4"/>
      <c r="J102" s="12">
        <f t="shared" si="33"/>
        <v>145038.91468111059</v>
      </c>
      <c r="K102" s="9">
        <f t="shared" si="28"/>
        <v>3415.1874948458772</v>
      </c>
      <c r="L102" s="9">
        <f t="shared" si="34"/>
        <v>42.468800000000002</v>
      </c>
      <c r="M102" s="9">
        <f t="shared" si="35"/>
        <v>0.44704000000000121</v>
      </c>
      <c r="N102" s="13">
        <f t="shared" si="29"/>
        <v>0.20187558388536309</v>
      </c>
      <c r="O102" s="4"/>
      <c r="P102" s="12">
        <f t="shared" si="36"/>
        <v>0</v>
      </c>
      <c r="Q102" s="4">
        <f t="shared" si="37"/>
        <v>96.813249000000326</v>
      </c>
      <c r="R102" s="4">
        <f t="shared" si="38"/>
        <v>232.27619999999996</v>
      </c>
      <c r="S102" s="4">
        <f t="shared" si="39"/>
        <v>157.01311799999996</v>
      </c>
      <c r="T102" s="4"/>
      <c r="U102" s="11">
        <f>$D102/Graph!F$50</f>
        <v>11601.836999999998</v>
      </c>
      <c r="V102" s="5">
        <f>INDEX(Graph!$D$26:$D$40,MATCH(U102,Graph!$D$26:$D$40,1))</f>
        <v>6500</v>
      </c>
      <c r="W102" s="7">
        <f>INDEX(Graph!$E$26:$E$40,MATCH(U102,Graph!$D$26:$D$40,1))</f>
        <v>0</v>
      </c>
      <c r="X102" s="5">
        <f>INDEX(Graph!$D$26:$D$40,MATCH(U102,Graph!$D$26:$D$40,1)+1)</f>
        <v>100000</v>
      </c>
      <c r="Y102" s="7">
        <f>INDEX(Graph!$E$26:$E$40,MATCH(U102,Graph!$D$26:$D$40,1)+1)</f>
        <v>0</v>
      </c>
      <c r="Z102" s="4">
        <f t="shared" si="40"/>
        <v>0</v>
      </c>
      <c r="AA102" s="7"/>
      <c r="AB102" s="11">
        <f>$D104/Graph!G$50</f>
        <v>6310.1700999999994</v>
      </c>
      <c r="AC102" s="5">
        <f>INDEX(Graph!$D$26:$D$40,MATCH(AB102,Graph!$D$26:$D$40,1))</f>
        <v>6000</v>
      </c>
      <c r="AD102" s="7">
        <f>INDEX(Graph!$E$26:$E$40,MATCH(AB102,Graph!$D$26:$D$40,1))</f>
        <v>255</v>
      </c>
      <c r="AE102" s="5">
        <f>INDEX(Graph!$D$26:$D$40,MATCH(AB102,Graph!$D$26:$D$40,1)+1)</f>
        <v>6500</v>
      </c>
      <c r="AF102" s="7">
        <f>INDEX(Graph!$E$26:$E$40,MATCH(AB102,Graph!$D$26:$D$40,1)+1)</f>
        <v>0</v>
      </c>
      <c r="AG102" s="4">
        <f t="shared" si="41"/>
        <v>96.813249000000326</v>
      </c>
      <c r="AH102" s="7"/>
      <c r="AI102" s="11">
        <f>$D104/Graph!H$50</f>
        <v>3871.2699999999995</v>
      </c>
      <c r="AJ102" s="5">
        <f>INDEX(Graph!$D$26:$D$40,MATCH(AI102,Graph!$D$26:$D$40,1))</f>
        <v>3500</v>
      </c>
      <c r="AK102" s="7">
        <f>INDEX(Graph!$E$26:$E$40,MATCH(AI102,Graph!$D$26:$D$40,1))</f>
        <v>210</v>
      </c>
      <c r="AL102" s="5">
        <f>INDEX(Graph!$D$26:$D$40,MATCH(AI102,Graph!$D$26:$D$40,1)+1)</f>
        <v>4000</v>
      </c>
      <c r="AM102" s="7">
        <f>INDEX(Graph!$E$26:$E$40,MATCH(AI102,Graph!$D$26:$D$40,1)+1)</f>
        <v>240</v>
      </c>
      <c r="AN102" s="4">
        <f t="shared" si="42"/>
        <v>232.27619999999996</v>
      </c>
      <c r="AO102" s="7"/>
      <c r="AP102" s="11">
        <f>$D104/Graph!I$50</f>
        <v>2709.8889999999992</v>
      </c>
      <c r="AQ102" s="5">
        <f>INDEX(Graph!$D$26:$D$40,MATCH(AP102,Graph!$D$26:$D$40,1))</f>
        <v>2500</v>
      </c>
      <c r="AR102" s="7">
        <f>INDEX(Graph!$E$26:$E$40,MATCH(AP102,Graph!$D$26:$D$40,1))</f>
        <v>144</v>
      </c>
      <c r="AS102" s="5">
        <f>INDEX(Graph!$D$26:$D$40,MATCH(AP102,Graph!$D$26:$D$40,1)+1)</f>
        <v>3000</v>
      </c>
      <c r="AT102" s="7">
        <f>INDEX(Graph!$E$26:$E$40,MATCH(AP102,Graph!$D$26:$D$40,1)+1)</f>
        <v>175</v>
      </c>
      <c r="AU102" s="4">
        <f t="shared" si="43"/>
        <v>157.01311799999996</v>
      </c>
    </row>
    <row r="103" spans="4:47" ht="15.75" x14ac:dyDescent="0.3">
      <c r="D103" s="7">
        <v>96</v>
      </c>
      <c r="E103" s="8">
        <f>(D103/Graph!$C$3)*(D103/Graph!$C$3)*(D103/Graph!$C$3)*Graph!$C$4</f>
        <v>39.062081019572155</v>
      </c>
      <c r="F103" s="4">
        <f t="shared" si="30"/>
        <v>234.67079999999999</v>
      </c>
      <c r="G103" s="4">
        <f t="shared" si="31"/>
        <v>195.60871898042782</v>
      </c>
      <c r="H103" s="13">
        <f t="shared" si="32"/>
        <v>9.3433676028049319</v>
      </c>
      <c r="I103" s="4"/>
      <c r="J103" s="12">
        <f t="shared" si="33"/>
        <v>145924.10435939915</v>
      </c>
      <c r="K103" s="9">
        <f t="shared" si="28"/>
        <v>3400.2388013236869</v>
      </c>
      <c r="L103" s="9">
        <f t="shared" si="34"/>
        <v>42.915840000000003</v>
      </c>
      <c r="M103" s="9">
        <f t="shared" si="35"/>
        <v>0.44704000000000121</v>
      </c>
      <c r="N103" s="13">
        <f t="shared" si="29"/>
        <v>0.2027631027948999</v>
      </c>
      <c r="O103" s="4"/>
      <c r="P103" s="12">
        <f t="shared" si="36"/>
        <v>0</v>
      </c>
      <c r="Q103" s="4">
        <f t="shared" si="37"/>
        <v>63.63606600000054</v>
      </c>
      <c r="R103" s="4">
        <f t="shared" si="38"/>
        <v>234.67079999999999</v>
      </c>
      <c r="S103" s="4">
        <f t="shared" si="39"/>
        <v>158.74521199999995</v>
      </c>
      <c r="T103" s="4"/>
      <c r="U103" s="11">
        <f>$D103/Graph!F$50</f>
        <v>11723.961599999999</v>
      </c>
      <c r="V103" s="5">
        <f>INDEX(Graph!$D$26:$D$40,MATCH(U103,Graph!$D$26:$D$40,1))</f>
        <v>6500</v>
      </c>
      <c r="W103" s="7">
        <f>INDEX(Graph!$E$26:$E$40,MATCH(U103,Graph!$D$26:$D$40,1))</f>
        <v>0</v>
      </c>
      <c r="X103" s="5">
        <f>INDEX(Graph!$D$26:$D$40,MATCH(U103,Graph!$D$26:$D$40,1)+1)</f>
        <v>100000</v>
      </c>
      <c r="Y103" s="7">
        <f>INDEX(Graph!$E$26:$E$40,MATCH(U103,Graph!$D$26:$D$40,1)+1)</f>
        <v>0</v>
      </c>
      <c r="Z103" s="4">
        <f t="shared" si="40"/>
        <v>0</v>
      </c>
      <c r="AA103" s="7"/>
      <c r="AB103" s="11">
        <f>$D105/Graph!G$50</f>
        <v>6375.2233999999989</v>
      </c>
      <c r="AC103" s="5">
        <f>INDEX(Graph!$D$26:$D$40,MATCH(AB103,Graph!$D$26:$D$40,1))</f>
        <v>6000</v>
      </c>
      <c r="AD103" s="7">
        <f>INDEX(Graph!$E$26:$E$40,MATCH(AB103,Graph!$D$26:$D$40,1))</f>
        <v>255</v>
      </c>
      <c r="AE103" s="5">
        <f>INDEX(Graph!$D$26:$D$40,MATCH(AB103,Graph!$D$26:$D$40,1)+1)</f>
        <v>6500</v>
      </c>
      <c r="AF103" s="7">
        <f>INDEX(Graph!$E$26:$E$40,MATCH(AB103,Graph!$D$26:$D$40,1)+1)</f>
        <v>0</v>
      </c>
      <c r="AG103" s="4">
        <f t="shared" si="41"/>
        <v>63.63606600000054</v>
      </c>
      <c r="AH103" s="7"/>
      <c r="AI103" s="11">
        <f>$D105/Graph!H$50</f>
        <v>3911.18</v>
      </c>
      <c r="AJ103" s="5">
        <f>INDEX(Graph!$D$26:$D$40,MATCH(AI103,Graph!$D$26:$D$40,1))</f>
        <v>3500</v>
      </c>
      <c r="AK103" s="7">
        <f>INDEX(Graph!$E$26:$E$40,MATCH(AI103,Graph!$D$26:$D$40,1))</f>
        <v>210</v>
      </c>
      <c r="AL103" s="5">
        <f>INDEX(Graph!$D$26:$D$40,MATCH(AI103,Graph!$D$26:$D$40,1)+1)</f>
        <v>4000</v>
      </c>
      <c r="AM103" s="7">
        <f>INDEX(Graph!$E$26:$E$40,MATCH(AI103,Graph!$D$26:$D$40,1)+1)</f>
        <v>240</v>
      </c>
      <c r="AN103" s="4">
        <f t="shared" si="42"/>
        <v>234.67079999999999</v>
      </c>
      <c r="AO103" s="7"/>
      <c r="AP103" s="11">
        <f>$D105/Graph!I$50</f>
        <v>2737.8259999999991</v>
      </c>
      <c r="AQ103" s="5">
        <f>INDEX(Graph!$D$26:$D$40,MATCH(AP103,Graph!$D$26:$D$40,1))</f>
        <v>2500</v>
      </c>
      <c r="AR103" s="7">
        <f>INDEX(Graph!$E$26:$E$40,MATCH(AP103,Graph!$D$26:$D$40,1))</f>
        <v>144</v>
      </c>
      <c r="AS103" s="5">
        <f>INDEX(Graph!$D$26:$D$40,MATCH(AP103,Graph!$D$26:$D$40,1)+1)</f>
        <v>3000</v>
      </c>
      <c r="AT103" s="7">
        <f>INDEX(Graph!$E$26:$E$40,MATCH(AP103,Graph!$D$26:$D$40,1)+1)</f>
        <v>175</v>
      </c>
      <c r="AU103" s="4">
        <f t="shared" si="43"/>
        <v>158.74521199999995</v>
      </c>
    </row>
    <row r="104" spans="4:47" ht="15.75" x14ac:dyDescent="0.3">
      <c r="D104" s="7">
        <v>97</v>
      </c>
      <c r="E104" s="8">
        <f>(D104/Graph!$C$3)*(D104/Graph!$C$3)*(D104/Graph!$C$3)*Graph!$C$4</f>
        <v>40.295530723714158</v>
      </c>
      <c r="F104" s="4">
        <f t="shared" si="30"/>
        <v>237.06539999999998</v>
      </c>
      <c r="G104" s="4">
        <f t="shared" si="31"/>
        <v>196.76986927628582</v>
      </c>
      <c r="H104" s="13">
        <f t="shared" si="32"/>
        <v>9.5470338408272593</v>
      </c>
      <c r="I104" s="4"/>
      <c r="J104" s="12">
        <f t="shared" si="33"/>
        <v>146790.32248010923</v>
      </c>
      <c r="K104" s="9">
        <f t="shared" si="28"/>
        <v>3385.1608214239745</v>
      </c>
      <c r="L104" s="9">
        <f t="shared" si="34"/>
        <v>43.362879999999997</v>
      </c>
      <c r="M104" s="9">
        <f t="shared" si="35"/>
        <v>0.44703999999999411</v>
      </c>
      <c r="N104" s="13">
        <f t="shared" si="29"/>
        <v>0.20366623802232692</v>
      </c>
      <c r="O104" s="4"/>
      <c r="P104" s="12">
        <f t="shared" si="36"/>
        <v>0</v>
      </c>
      <c r="Q104" s="4">
        <f t="shared" si="37"/>
        <v>30.458883000000299</v>
      </c>
      <c r="R104" s="4">
        <f t="shared" si="38"/>
        <v>237.06539999999998</v>
      </c>
      <c r="S104" s="4">
        <f t="shared" si="39"/>
        <v>160.47730599999994</v>
      </c>
      <c r="T104" s="4"/>
      <c r="U104" s="11">
        <f>$D104/Graph!F$50</f>
        <v>11846.086199999998</v>
      </c>
      <c r="V104" s="5">
        <f>INDEX(Graph!$D$26:$D$40,MATCH(U104,Graph!$D$26:$D$40,1))</f>
        <v>6500</v>
      </c>
      <c r="W104" s="7">
        <f>INDEX(Graph!$E$26:$E$40,MATCH(U104,Graph!$D$26:$D$40,1))</f>
        <v>0</v>
      </c>
      <c r="X104" s="5">
        <f>INDEX(Graph!$D$26:$D$40,MATCH(U104,Graph!$D$26:$D$40,1)+1)</f>
        <v>100000</v>
      </c>
      <c r="Y104" s="7">
        <f>INDEX(Graph!$E$26:$E$40,MATCH(U104,Graph!$D$26:$D$40,1)+1)</f>
        <v>0</v>
      </c>
      <c r="Z104" s="4">
        <f t="shared" si="40"/>
        <v>0</v>
      </c>
      <c r="AA104" s="7"/>
      <c r="AB104" s="11">
        <f>$D106/Graph!G$50</f>
        <v>6440.2766999999994</v>
      </c>
      <c r="AC104" s="5">
        <f>INDEX(Graph!$D$26:$D$40,MATCH(AB104,Graph!$D$26:$D$40,1))</f>
        <v>6000</v>
      </c>
      <c r="AD104" s="7">
        <f>INDEX(Graph!$E$26:$E$40,MATCH(AB104,Graph!$D$26:$D$40,1))</f>
        <v>255</v>
      </c>
      <c r="AE104" s="5">
        <f>INDEX(Graph!$D$26:$D$40,MATCH(AB104,Graph!$D$26:$D$40,1)+1)</f>
        <v>6500</v>
      </c>
      <c r="AF104" s="7">
        <f>INDEX(Graph!$E$26:$E$40,MATCH(AB104,Graph!$D$26:$D$40,1)+1)</f>
        <v>0</v>
      </c>
      <c r="AG104" s="4">
        <f t="shared" si="41"/>
        <v>30.458883000000299</v>
      </c>
      <c r="AH104" s="7"/>
      <c r="AI104" s="11">
        <f>$D106/Graph!H$50</f>
        <v>3951.0899999999997</v>
      </c>
      <c r="AJ104" s="5">
        <f>INDEX(Graph!$D$26:$D$40,MATCH(AI104,Graph!$D$26:$D$40,1))</f>
        <v>3500</v>
      </c>
      <c r="AK104" s="7">
        <f>INDEX(Graph!$E$26:$E$40,MATCH(AI104,Graph!$D$26:$D$40,1))</f>
        <v>210</v>
      </c>
      <c r="AL104" s="5">
        <f>INDEX(Graph!$D$26:$D$40,MATCH(AI104,Graph!$D$26:$D$40,1)+1)</f>
        <v>4000</v>
      </c>
      <c r="AM104" s="7">
        <f>INDEX(Graph!$E$26:$E$40,MATCH(AI104,Graph!$D$26:$D$40,1)+1)</f>
        <v>240</v>
      </c>
      <c r="AN104" s="4">
        <f t="shared" si="42"/>
        <v>237.06539999999998</v>
      </c>
      <c r="AO104" s="7"/>
      <c r="AP104" s="11">
        <f>$D106/Graph!I$50</f>
        <v>2765.762999999999</v>
      </c>
      <c r="AQ104" s="5">
        <f>INDEX(Graph!$D$26:$D$40,MATCH(AP104,Graph!$D$26:$D$40,1))</f>
        <v>2500</v>
      </c>
      <c r="AR104" s="7">
        <f>INDEX(Graph!$E$26:$E$40,MATCH(AP104,Graph!$D$26:$D$40,1))</f>
        <v>144</v>
      </c>
      <c r="AS104" s="5">
        <f>INDEX(Graph!$D$26:$D$40,MATCH(AP104,Graph!$D$26:$D$40,1)+1)</f>
        <v>3000</v>
      </c>
      <c r="AT104" s="7">
        <f>INDEX(Graph!$E$26:$E$40,MATCH(AP104,Graph!$D$26:$D$40,1)+1)</f>
        <v>175</v>
      </c>
      <c r="AU104" s="4">
        <f t="shared" si="43"/>
        <v>160.47730599999994</v>
      </c>
    </row>
    <row r="105" spans="4:47" ht="15.75" x14ac:dyDescent="0.3">
      <c r="D105" s="7">
        <v>98</v>
      </c>
      <c r="E105" s="8">
        <f>(D105/Graph!$C$3)*(D105/Graph!$C$3)*(D105/Graph!$C$3)*Graph!$C$4</f>
        <v>41.554676376877559</v>
      </c>
      <c r="F105" s="4">
        <f t="shared" si="30"/>
        <v>239.45999999999998</v>
      </c>
      <c r="G105" s="4">
        <f t="shared" si="31"/>
        <v>197.90532362312243</v>
      </c>
      <c r="H105" s="13">
        <f t="shared" si="32"/>
        <v>9.7516191775319463</v>
      </c>
      <c r="I105" s="4"/>
      <c r="J105" s="12">
        <f t="shared" si="33"/>
        <v>147637.37142284933</v>
      </c>
      <c r="K105" s="9">
        <f t="shared" si="28"/>
        <v>3369.9530020335428</v>
      </c>
      <c r="L105" s="9">
        <f t="shared" si="34"/>
        <v>43.809919999999998</v>
      </c>
      <c r="M105" s="9">
        <f t="shared" si="35"/>
        <v>0.44704000000000121</v>
      </c>
      <c r="N105" s="13">
        <f t="shared" si="29"/>
        <v>0.20458533670468665</v>
      </c>
      <c r="O105" s="4"/>
      <c r="P105" s="12">
        <f t="shared" si="36"/>
        <v>0</v>
      </c>
      <c r="Q105" s="4">
        <f t="shared" si="37"/>
        <v>0</v>
      </c>
      <c r="R105" s="4">
        <f t="shared" si="38"/>
        <v>239.45999999999998</v>
      </c>
      <c r="S105" s="4">
        <f t="shared" si="39"/>
        <v>162.20939999999993</v>
      </c>
      <c r="T105" s="4"/>
      <c r="U105" s="11">
        <f>$D105/Graph!F$50</f>
        <v>11968.210799999999</v>
      </c>
      <c r="V105" s="5">
        <f>INDEX(Graph!$D$26:$D$40,MATCH(U105,Graph!$D$26:$D$40,1))</f>
        <v>6500</v>
      </c>
      <c r="W105" s="7">
        <f>INDEX(Graph!$E$26:$E$40,MATCH(U105,Graph!$D$26:$D$40,1))</f>
        <v>0</v>
      </c>
      <c r="X105" s="5">
        <f>INDEX(Graph!$D$26:$D$40,MATCH(U105,Graph!$D$26:$D$40,1)+1)</f>
        <v>100000</v>
      </c>
      <c r="Y105" s="7">
        <f>INDEX(Graph!$E$26:$E$40,MATCH(U105,Graph!$D$26:$D$40,1)+1)</f>
        <v>0</v>
      </c>
      <c r="Z105" s="4">
        <f t="shared" si="40"/>
        <v>0</v>
      </c>
      <c r="AA105" s="7"/>
      <c r="AB105" s="11">
        <f>$D107/Graph!G$50</f>
        <v>6505.329999999999</v>
      </c>
      <c r="AC105" s="5">
        <f>INDEX(Graph!$D$26:$D$40,MATCH(AB105,Graph!$D$26:$D$40,1))</f>
        <v>6500</v>
      </c>
      <c r="AD105" s="7">
        <f>INDEX(Graph!$E$26:$E$40,MATCH(AB105,Graph!$D$26:$D$40,1))</f>
        <v>0</v>
      </c>
      <c r="AE105" s="5">
        <f>INDEX(Graph!$D$26:$D$40,MATCH(AB105,Graph!$D$26:$D$40,1)+1)</f>
        <v>100000</v>
      </c>
      <c r="AF105" s="7">
        <f>INDEX(Graph!$E$26:$E$40,MATCH(AB105,Graph!$D$26:$D$40,1)+1)</f>
        <v>0</v>
      </c>
      <c r="AG105" s="4">
        <f t="shared" si="41"/>
        <v>0</v>
      </c>
      <c r="AH105" s="7"/>
      <c r="AI105" s="11">
        <f>$D107/Graph!H$50</f>
        <v>3990.9999999999995</v>
      </c>
      <c r="AJ105" s="5">
        <f>INDEX(Graph!$D$26:$D$40,MATCH(AI105,Graph!$D$26:$D$40,1))</f>
        <v>3500</v>
      </c>
      <c r="AK105" s="7">
        <f>INDEX(Graph!$E$26:$E$40,MATCH(AI105,Graph!$D$26:$D$40,1))</f>
        <v>210</v>
      </c>
      <c r="AL105" s="5">
        <f>INDEX(Graph!$D$26:$D$40,MATCH(AI105,Graph!$D$26:$D$40,1)+1)</f>
        <v>4000</v>
      </c>
      <c r="AM105" s="7">
        <f>INDEX(Graph!$E$26:$E$40,MATCH(AI105,Graph!$D$26:$D$40,1)+1)</f>
        <v>240</v>
      </c>
      <c r="AN105" s="4">
        <f t="shared" si="42"/>
        <v>239.45999999999998</v>
      </c>
      <c r="AO105" s="7"/>
      <c r="AP105" s="11">
        <f>$D107/Graph!I$50</f>
        <v>2793.6999999999989</v>
      </c>
      <c r="AQ105" s="5">
        <f>INDEX(Graph!$D$26:$D$40,MATCH(AP105,Graph!$D$26:$D$40,1))</f>
        <v>2500</v>
      </c>
      <c r="AR105" s="7">
        <f>INDEX(Graph!$E$26:$E$40,MATCH(AP105,Graph!$D$26:$D$40,1))</f>
        <v>144</v>
      </c>
      <c r="AS105" s="5">
        <f>INDEX(Graph!$D$26:$D$40,MATCH(AP105,Graph!$D$26:$D$40,1)+1)</f>
        <v>3000</v>
      </c>
      <c r="AT105" s="7">
        <f>INDEX(Graph!$E$26:$E$40,MATCH(AP105,Graph!$D$26:$D$40,1)+1)</f>
        <v>175</v>
      </c>
      <c r="AU105" s="4">
        <f t="shared" si="43"/>
        <v>162.20939999999993</v>
      </c>
    </row>
    <row r="106" spans="4:47" ht="15.75" x14ac:dyDescent="0.3">
      <c r="D106" s="7">
        <v>99</v>
      </c>
      <c r="E106" s="8">
        <f>(D106/Graph!$C$3)*(D106/Graph!$C$3)*(D106/Graph!$C$3)*Graph!$C$4</f>
        <v>42.839782885753294</v>
      </c>
      <c r="F106" s="4">
        <f t="shared" si="30"/>
        <v>241.5455</v>
      </c>
      <c r="G106" s="4">
        <f t="shared" si="31"/>
        <v>198.70571711424671</v>
      </c>
      <c r="H106" s="13">
        <f t="shared" si="32"/>
        <v>9.9574596339643584</v>
      </c>
      <c r="I106" s="4"/>
      <c r="J106" s="12">
        <f t="shared" si="33"/>
        <v>148234.46496722804</v>
      </c>
      <c r="K106" s="9">
        <f t="shared" si="28"/>
        <v>3349.4045900854471</v>
      </c>
      <c r="L106" s="9">
        <f t="shared" si="34"/>
        <v>44.256959999999999</v>
      </c>
      <c r="M106" s="9">
        <f t="shared" si="35"/>
        <v>0.44704000000000121</v>
      </c>
      <c r="N106" s="13">
        <f t="shared" si="29"/>
        <v>0.20584045643241131</v>
      </c>
      <c r="O106" s="4"/>
      <c r="P106" s="12">
        <f t="shared" si="36"/>
        <v>0</v>
      </c>
      <c r="Q106" s="4">
        <f t="shared" si="37"/>
        <v>0</v>
      </c>
      <c r="R106" s="4">
        <f t="shared" si="38"/>
        <v>241.5455</v>
      </c>
      <c r="S106" s="4">
        <f t="shared" si="39"/>
        <v>163.94149399999995</v>
      </c>
      <c r="T106" s="4"/>
      <c r="U106" s="11">
        <f>$D106/Graph!F$50</f>
        <v>12090.335399999998</v>
      </c>
      <c r="V106" s="5">
        <f>INDEX(Graph!$D$26:$D$40,MATCH(U106,Graph!$D$26:$D$40,1))</f>
        <v>6500</v>
      </c>
      <c r="W106" s="7">
        <f>INDEX(Graph!$E$26:$E$40,MATCH(U106,Graph!$D$26:$D$40,1))</f>
        <v>0</v>
      </c>
      <c r="X106" s="5">
        <f>INDEX(Graph!$D$26:$D$40,MATCH(U106,Graph!$D$26:$D$40,1)+1)</f>
        <v>100000</v>
      </c>
      <c r="Y106" s="7">
        <f>INDEX(Graph!$E$26:$E$40,MATCH(U106,Graph!$D$26:$D$40,1)+1)</f>
        <v>0</v>
      </c>
      <c r="Z106" s="4">
        <f t="shared" si="40"/>
        <v>0</v>
      </c>
      <c r="AA106" s="7"/>
      <c r="AB106" s="11">
        <f>$D108/Graph!G$50</f>
        <v>6570.3832999999995</v>
      </c>
      <c r="AC106" s="5">
        <f>INDEX(Graph!$D$26:$D$40,MATCH(AB106,Graph!$D$26:$D$40,1))</f>
        <v>6500</v>
      </c>
      <c r="AD106" s="7">
        <f>INDEX(Graph!$E$26:$E$40,MATCH(AB106,Graph!$D$26:$D$40,1))</f>
        <v>0</v>
      </c>
      <c r="AE106" s="5">
        <f>INDEX(Graph!$D$26:$D$40,MATCH(AB106,Graph!$D$26:$D$40,1)+1)</f>
        <v>100000</v>
      </c>
      <c r="AF106" s="7">
        <f>INDEX(Graph!$E$26:$E$40,MATCH(AB106,Graph!$D$26:$D$40,1)+1)</f>
        <v>0</v>
      </c>
      <c r="AG106" s="4">
        <f t="shared" si="41"/>
        <v>0</v>
      </c>
      <c r="AH106" s="7"/>
      <c r="AI106" s="11">
        <f>$D108/Graph!H$50</f>
        <v>4030.91</v>
      </c>
      <c r="AJ106" s="5">
        <f>INDEX(Graph!$D$26:$D$40,MATCH(AI106,Graph!$D$26:$D$40,1))</f>
        <v>4000</v>
      </c>
      <c r="AK106" s="7">
        <f>INDEX(Graph!$E$26:$E$40,MATCH(AI106,Graph!$D$26:$D$40,1))</f>
        <v>240</v>
      </c>
      <c r="AL106" s="5">
        <f>INDEX(Graph!$D$26:$D$40,MATCH(AI106,Graph!$D$26:$D$40,1)+1)</f>
        <v>4500</v>
      </c>
      <c r="AM106" s="7">
        <f>INDEX(Graph!$E$26:$E$40,MATCH(AI106,Graph!$D$26:$D$40,1)+1)</f>
        <v>265</v>
      </c>
      <c r="AN106" s="4">
        <f t="shared" si="42"/>
        <v>241.5455</v>
      </c>
      <c r="AO106" s="7"/>
      <c r="AP106" s="11">
        <f>$D108/Graph!I$50</f>
        <v>2821.6369999999993</v>
      </c>
      <c r="AQ106" s="5">
        <f>INDEX(Graph!$D$26:$D$40,MATCH(AP106,Graph!$D$26:$D$40,1))</f>
        <v>2500</v>
      </c>
      <c r="AR106" s="7">
        <f>INDEX(Graph!$E$26:$E$40,MATCH(AP106,Graph!$D$26:$D$40,1))</f>
        <v>144</v>
      </c>
      <c r="AS106" s="5">
        <f>INDEX(Graph!$D$26:$D$40,MATCH(AP106,Graph!$D$26:$D$40,1)+1)</f>
        <v>3000</v>
      </c>
      <c r="AT106" s="7">
        <f>INDEX(Graph!$E$26:$E$40,MATCH(AP106,Graph!$D$26:$D$40,1)+1)</f>
        <v>175</v>
      </c>
      <c r="AU106" s="4">
        <f t="shared" si="43"/>
        <v>163.94149399999995</v>
      </c>
    </row>
    <row r="107" spans="4:47" ht="15.75" x14ac:dyDescent="0.3">
      <c r="D107" s="7">
        <v>100</v>
      </c>
      <c r="E107" s="8">
        <f>(D107/Graph!$C$3)*(D107/Graph!$C$3)*(D107/Graph!$C$3)*Graph!$C$4</f>
        <v>44.151115157032322</v>
      </c>
      <c r="F107" s="4">
        <f t="shared" si="30"/>
        <v>243.541</v>
      </c>
      <c r="G107" s="4">
        <f t="shared" si="31"/>
        <v>199.38988484296766</v>
      </c>
      <c r="H107" s="13">
        <f t="shared" si="32"/>
        <v>10.164665850952266</v>
      </c>
      <c r="I107" s="4"/>
      <c r="J107" s="12">
        <f t="shared" si="33"/>
        <v>148744.85409285387</v>
      </c>
      <c r="K107" s="9">
        <f t="shared" si="28"/>
        <v>3327.3276237664163</v>
      </c>
      <c r="L107" s="9">
        <f t="shared" si="34"/>
        <v>44.704000000000001</v>
      </c>
      <c r="M107" s="9">
        <f t="shared" si="35"/>
        <v>0.44704000000000121</v>
      </c>
      <c r="N107" s="13">
        <f t="shared" si="29"/>
        <v>0.20720621698790725</v>
      </c>
      <c r="O107" s="4"/>
      <c r="P107" s="12">
        <f t="shared" si="36"/>
        <v>0</v>
      </c>
      <c r="Q107" s="4">
        <f t="shared" si="37"/>
        <v>0</v>
      </c>
      <c r="R107" s="4">
        <f t="shared" si="38"/>
        <v>243.541</v>
      </c>
      <c r="S107" s="4">
        <f t="shared" si="39"/>
        <v>165.67358799999994</v>
      </c>
      <c r="T107" s="4"/>
      <c r="U107" s="11">
        <f>$D107/Graph!F$50</f>
        <v>12212.459999999997</v>
      </c>
      <c r="V107" s="5">
        <f>INDEX(Graph!$D$26:$D$40,MATCH(U107,Graph!$D$26:$D$40,1))</f>
        <v>6500</v>
      </c>
      <c r="W107" s="7">
        <f>INDEX(Graph!$E$26:$E$40,MATCH(U107,Graph!$D$26:$D$40,1))</f>
        <v>0</v>
      </c>
      <c r="X107" s="5">
        <f>INDEX(Graph!$D$26:$D$40,MATCH(U107,Graph!$D$26:$D$40,1)+1)</f>
        <v>100000</v>
      </c>
      <c r="Y107" s="7">
        <f>INDEX(Graph!$E$26:$E$40,MATCH(U107,Graph!$D$26:$D$40,1)+1)</f>
        <v>0</v>
      </c>
      <c r="Z107" s="4">
        <f t="shared" si="40"/>
        <v>0</v>
      </c>
      <c r="AA107" s="7"/>
      <c r="AB107" s="11">
        <f>$D109/Graph!G$50</f>
        <v>6635.4365999999991</v>
      </c>
      <c r="AC107" s="5">
        <f>INDEX(Graph!$D$26:$D$40,MATCH(AB107,Graph!$D$26:$D$40,1))</f>
        <v>6500</v>
      </c>
      <c r="AD107" s="7">
        <f>INDEX(Graph!$E$26:$E$40,MATCH(AB107,Graph!$D$26:$D$40,1))</f>
        <v>0</v>
      </c>
      <c r="AE107" s="5">
        <f>INDEX(Graph!$D$26:$D$40,MATCH(AB107,Graph!$D$26:$D$40,1)+1)</f>
        <v>100000</v>
      </c>
      <c r="AF107" s="7">
        <f>INDEX(Graph!$E$26:$E$40,MATCH(AB107,Graph!$D$26:$D$40,1)+1)</f>
        <v>0</v>
      </c>
      <c r="AG107" s="4">
        <f t="shared" si="41"/>
        <v>0</v>
      </c>
      <c r="AH107" s="7"/>
      <c r="AI107" s="11">
        <f>$D109/Graph!H$50</f>
        <v>4070.8199999999997</v>
      </c>
      <c r="AJ107" s="5">
        <f>INDEX(Graph!$D$26:$D$40,MATCH(AI107,Graph!$D$26:$D$40,1))</f>
        <v>4000</v>
      </c>
      <c r="AK107" s="7">
        <f>INDEX(Graph!$E$26:$E$40,MATCH(AI107,Graph!$D$26:$D$40,1))</f>
        <v>240</v>
      </c>
      <c r="AL107" s="5">
        <f>INDEX(Graph!$D$26:$D$40,MATCH(AI107,Graph!$D$26:$D$40,1)+1)</f>
        <v>4500</v>
      </c>
      <c r="AM107" s="7">
        <f>INDEX(Graph!$E$26:$E$40,MATCH(AI107,Graph!$D$26:$D$40,1)+1)</f>
        <v>265</v>
      </c>
      <c r="AN107" s="4">
        <f t="shared" si="42"/>
        <v>243.541</v>
      </c>
      <c r="AO107" s="7"/>
      <c r="AP107" s="11">
        <f>$D109/Graph!I$50</f>
        <v>2849.5739999999992</v>
      </c>
      <c r="AQ107" s="5">
        <f>INDEX(Graph!$D$26:$D$40,MATCH(AP107,Graph!$D$26:$D$40,1))</f>
        <v>2500</v>
      </c>
      <c r="AR107" s="7">
        <f>INDEX(Graph!$E$26:$E$40,MATCH(AP107,Graph!$D$26:$D$40,1))</f>
        <v>144</v>
      </c>
      <c r="AS107" s="5">
        <f>INDEX(Graph!$D$26:$D$40,MATCH(AP107,Graph!$D$26:$D$40,1)+1)</f>
        <v>3000</v>
      </c>
      <c r="AT107" s="7">
        <f>INDEX(Graph!$E$26:$E$40,MATCH(AP107,Graph!$D$26:$D$40,1)+1)</f>
        <v>175</v>
      </c>
      <c r="AU107" s="4">
        <f t="shared" si="43"/>
        <v>165.67358799999994</v>
      </c>
    </row>
    <row r="108" spans="4:47" ht="15.75" x14ac:dyDescent="0.3">
      <c r="D108" s="7">
        <v>101</v>
      </c>
      <c r="E108" s="8">
        <f>(D108/Graph!$C$3)*(D108/Graph!$C$3)*(D108/Graph!$C$3)*Graph!$C$4</f>
        <v>45.488938097405551</v>
      </c>
      <c r="F108" s="4">
        <f t="shared" si="30"/>
        <v>245.53649999999999</v>
      </c>
      <c r="G108" s="4">
        <f t="shared" si="31"/>
        <v>200.04756190259445</v>
      </c>
      <c r="H108" s="13">
        <f t="shared" si="32"/>
        <v>10.373256106112303</v>
      </c>
      <c r="I108" s="4"/>
      <c r="J108" s="12">
        <f t="shared" si="33"/>
        <v>149235.48117933547</v>
      </c>
      <c r="K108" s="9">
        <f t="shared" si="28"/>
        <v>3305.2501377451208</v>
      </c>
      <c r="L108" s="9">
        <f t="shared" si="34"/>
        <v>45.151040000000002</v>
      </c>
      <c r="M108" s="9">
        <f t="shared" si="35"/>
        <v>0.44704000000000121</v>
      </c>
      <c r="N108" s="13">
        <f t="shared" si="29"/>
        <v>0.2085902551600369</v>
      </c>
      <c r="O108" s="4"/>
      <c r="P108" s="12">
        <f t="shared" si="36"/>
        <v>0</v>
      </c>
      <c r="Q108" s="4">
        <f t="shared" si="37"/>
        <v>0</v>
      </c>
      <c r="R108" s="4">
        <f t="shared" si="38"/>
        <v>245.53649999999999</v>
      </c>
      <c r="S108" s="4">
        <f t="shared" si="39"/>
        <v>167.40568199999996</v>
      </c>
      <c r="T108" s="4"/>
      <c r="U108" s="11">
        <f>$D108/Graph!F$50</f>
        <v>12334.584599999998</v>
      </c>
      <c r="V108" s="5">
        <f>INDEX(Graph!$D$26:$D$40,MATCH(U108,Graph!$D$26:$D$40,1))</f>
        <v>6500</v>
      </c>
      <c r="W108" s="7">
        <f>INDEX(Graph!$E$26:$E$40,MATCH(U108,Graph!$D$26:$D$40,1))</f>
        <v>0</v>
      </c>
      <c r="X108" s="5">
        <f>INDEX(Graph!$D$26:$D$40,MATCH(U108,Graph!$D$26:$D$40,1)+1)</f>
        <v>100000</v>
      </c>
      <c r="Y108" s="7">
        <f>INDEX(Graph!$E$26:$E$40,MATCH(U108,Graph!$D$26:$D$40,1)+1)</f>
        <v>0</v>
      </c>
      <c r="Z108" s="4">
        <f t="shared" si="40"/>
        <v>0</v>
      </c>
      <c r="AA108" s="7"/>
      <c r="AB108" s="11">
        <f>$D110/Graph!G$50</f>
        <v>6700.4898999999996</v>
      </c>
      <c r="AC108" s="5">
        <f>INDEX(Graph!$D$26:$D$40,MATCH(AB108,Graph!$D$26:$D$40,1))</f>
        <v>6500</v>
      </c>
      <c r="AD108" s="7">
        <f>INDEX(Graph!$E$26:$E$40,MATCH(AB108,Graph!$D$26:$D$40,1))</f>
        <v>0</v>
      </c>
      <c r="AE108" s="5">
        <f>INDEX(Graph!$D$26:$D$40,MATCH(AB108,Graph!$D$26:$D$40,1)+1)</f>
        <v>100000</v>
      </c>
      <c r="AF108" s="7">
        <f>INDEX(Graph!$E$26:$E$40,MATCH(AB108,Graph!$D$26:$D$40,1)+1)</f>
        <v>0</v>
      </c>
      <c r="AG108" s="4">
        <f t="shared" si="41"/>
        <v>0</v>
      </c>
      <c r="AH108" s="7"/>
      <c r="AI108" s="11">
        <f>$D110/Graph!H$50</f>
        <v>4110.7299999999996</v>
      </c>
      <c r="AJ108" s="5">
        <f>INDEX(Graph!$D$26:$D$40,MATCH(AI108,Graph!$D$26:$D$40,1))</f>
        <v>4000</v>
      </c>
      <c r="AK108" s="7">
        <f>INDEX(Graph!$E$26:$E$40,MATCH(AI108,Graph!$D$26:$D$40,1))</f>
        <v>240</v>
      </c>
      <c r="AL108" s="5">
        <f>INDEX(Graph!$D$26:$D$40,MATCH(AI108,Graph!$D$26:$D$40,1)+1)</f>
        <v>4500</v>
      </c>
      <c r="AM108" s="7">
        <f>INDEX(Graph!$E$26:$E$40,MATCH(AI108,Graph!$D$26:$D$40,1)+1)</f>
        <v>265</v>
      </c>
      <c r="AN108" s="4">
        <f t="shared" si="42"/>
        <v>245.53649999999999</v>
      </c>
      <c r="AO108" s="7"/>
      <c r="AP108" s="11">
        <f>$D110/Graph!I$50</f>
        <v>2877.5109999999991</v>
      </c>
      <c r="AQ108" s="5">
        <f>INDEX(Graph!$D$26:$D$40,MATCH(AP108,Graph!$D$26:$D$40,1))</f>
        <v>2500</v>
      </c>
      <c r="AR108" s="7">
        <f>INDEX(Graph!$E$26:$E$40,MATCH(AP108,Graph!$D$26:$D$40,1))</f>
        <v>144</v>
      </c>
      <c r="AS108" s="5">
        <f>INDEX(Graph!$D$26:$D$40,MATCH(AP108,Graph!$D$26:$D$40,1)+1)</f>
        <v>3000</v>
      </c>
      <c r="AT108" s="7">
        <f>INDEX(Graph!$E$26:$E$40,MATCH(AP108,Graph!$D$26:$D$40,1)+1)</f>
        <v>175</v>
      </c>
      <c r="AU108" s="4">
        <f t="shared" si="43"/>
        <v>167.40568199999996</v>
      </c>
    </row>
    <row r="109" spans="4:47" ht="15.75" x14ac:dyDescent="0.3">
      <c r="D109" s="7">
        <v>102</v>
      </c>
      <c r="E109" s="8">
        <f>(D109/Graph!$C$3)*(D109/Graph!$C$3)*(D109/Graph!$C$3)*Graph!$C$4</f>
        <v>46.853516613563954</v>
      </c>
      <c r="F109" s="4">
        <f t="shared" si="30"/>
        <v>247.53199999999998</v>
      </c>
      <c r="G109" s="4">
        <f t="shared" si="31"/>
        <v>200.67848338643603</v>
      </c>
      <c r="H109" s="13">
        <f t="shared" si="32"/>
        <v>10.583249322663056</v>
      </c>
      <c r="I109" s="4"/>
      <c r="J109" s="12">
        <f t="shared" si="33"/>
        <v>149706.14860628129</v>
      </c>
      <c r="K109" s="9">
        <f t="shared" si="28"/>
        <v>3283.1678133439236</v>
      </c>
      <c r="L109" s="9">
        <f t="shared" si="34"/>
        <v>45.598079999999996</v>
      </c>
      <c r="M109" s="9">
        <f t="shared" si="35"/>
        <v>0.44703999999999411</v>
      </c>
      <c r="N109" s="13">
        <f t="shared" si="29"/>
        <v>0.20999321655075243</v>
      </c>
      <c r="O109" s="4"/>
      <c r="P109" s="12">
        <f t="shared" si="36"/>
        <v>0</v>
      </c>
      <c r="Q109" s="4">
        <f t="shared" si="37"/>
        <v>0</v>
      </c>
      <c r="R109" s="4">
        <f t="shared" si="38"/>
        <v>247.53199999999998</v>
      </c>
      <c r="S109" s="4">
        <f t="shared" si="39"/>
        <v>169.13777599999995</v>
      </c>
      <c r="T109" s="4"/>
      <c r="U109" s="11">
        <f>$D109/Graph!F$50</f>
        <v>12456.709199999998</v>
      </c>
      <c r="V109" s="5">
        <f>INDEX(Graph!$D$26:$D$40,MATCH(U109,Graph!$D$26:$D$40,1))</f>
        <v>6500</v>
      </c>
      <c r="W109" s="7">
        <f>INDEX(Graph!$E$26:$E$40,MATCH(U109,Graph!$D$26:$D$40,1))</f>
        <v>0</v>
      </c>
      <c r="X109" s="5">
        <f>INDEX(Graph!$D$26:$D$40,MATCH(U109,Graph!$D$26:$D$40,1)+1)</f>
        <v>100000</v>
      </c>
      <c r="Y109" s="7">
        <f>INDEX(Graph!$E$26:$E$40,MATCH(U109,Graph!$D$26:$D$40,1)+1)</f>
        <v>0</v>
      </c>
      <c r="Z109" s="4">
        <f t="shared" si="40"/>
        <v>0</v>
      </c>
      <c r="AA109" s="7"/>
      <c r="AB109" s="11">
        <f>$D111/Graph!G$50</f>
        <v>6765.5431999999992</v>
      </c>
      <c r="AC109" s="5">
        <f>INDEX(Graph!$D$26:$D$40,MATCH(AB109,Graph!$D$26:$D$40,1))</f>
        <v>6500</v>
      </c>
      <c r="AD109" s="7">
        <f>INDEX(Graph!$E$26:$E$40,MATCH(AB109,Graph!$D$26:$D$40,1))</f>
        <v>0</v>
      </c>
      <c r="AE109" s="5">
        <f>INDEX(Graph!$D$26:$D$40,MATCH(AB109,Graph!$D$26:$D$40,1)+1)</f>
        <v>100000</v>
      </c>
      <c r="AF109" s="7">
        <f>INDEX(Graph!$E$26:$E$40,MATCH(AB109,Graph!$D$26:$D$40,1)+1)</f>
        <v>0</v>
      </c>
      <c r="AG109" s="4">
        <f t="shared" si="41"/>
        <v>0</v>
      </c>
      <c r="AH109" s="7"/>
      <c r="AI109" s="11">
        <f>$D111/Graph!H$50</f>
        <v>4150.6399999999994</v>
      </c>
      <c r="AJ109" s="5">
        <f>INDEX(Graph!$D$26:$D$40,MATCH(AI109,Graph!$D$26:$D$40,1))</f>
        <v>4000</v>
      </c>
      <c r="AK109" s="7">
        <f>INDEX(Graph!$E$26:$E$40,MATCH(AI109,Graph!$D$26:$D$40,1))</f>
        <v>240</v>
      </c>
      <c r="AL109" s="5">
        <f>INDEX(Graph!$D$26:$D$40,MATCH(AI109,Graph!$D$26:$D$40,1)+1)</f>
        <v>4500</v>
      </c>
      <c r="AM109" s="7">
        <f>INDEX(Graph!$E$26:$E$40,MATCH(AI109,Graph!$D$26:$D$40,1)+1)</f>
        <v>265</v>
      </c>
      <c r="AN109" s="4">
        <f t="shared" si="42"/>
        <v>247.53199999999998</v>
      </c>
      <c r="AO109" s="7"/>
      <c r="AP109" s="11">
        <f>$D111/Graph!I$50</f>
        <v>2905.447999999999</v>
      </c>
      <c r="AQ109" s="5">
        <f>INDEX(Graph!$D$26:$D$40,MATCH(AP109,Graph!$D$26:$D$40,1))</f>
        <v>2500</v>
      </c>
      <c r="AR109" s="7">
        <f>INDEX(Graph!$E$26:$E$40,MATCH(AP109,Graph!$D$26:$D$40,1))</f>
        <v>144</v>
      </c>
      <c r="AS109" s="5">
        <f>INDEX(Graph!$D$26:$D$40,MATCH(AP109,Graph!$D$26:$D$40,1)+1)</f>
        <v>3000</v>
      </c>
      <c r="AT109" s="7">
        <f>INDEX(Graph!$E$26:$E$40,MATCH(AP109,Graph!$D$26:$D$40,1)+1)</f>
        <v>175</v>
      </c>
      <c r="AU109" s="4">
        <f t="shared" si="43"/>
        <v>169.13777599999995</v>
      </c>
    </row>
    <row r="110" spans="4:47" ht="15.75" x14ac:dyDescent="0.3">
      <c r="D110" s="7">
        <v>103</v>
      </c>
      <c r="E110" s="8">
        <f>(D110/Graph!$C$3)*(D110/Graph!$C$3)*(D110/Graph!$C$3)*Graph!$C$4</f>
        <v>48.245115612198447</v>
      </c>
      <c r="F110" s="4">
        <f t="shared" si="30"/>
        <v>249.52749999999997</v>
      </c>
      <c r="G110" s="4">
        <f t="shared" si="31"/>
        <v>201.28238438780153</v>
      </c>
      <c r="H110" s="13">
        <f t="shared" si="32"/>
        <v>10.794665083588749</v>
      </c>
      <c r="I110" s="4"/>
      <c r="J110" s="12">
        <f t="shared" si="33"/>
        <v>150156.65875329994</v>
      </c>
      <c r="K110" s="9">
        <f t="shared" si="28"/>
        <v>3261.0764996008252</v>
      </c>
      <c r="L110" s="9">
        <f t="shared" si="34"/>
        <v>46.045119999999997</v>
      </c>
      <c r="M110" s="9">
        <f t="shared" si="35"/>
        <v>0.44704000000000121</v>
      </c>
      <c r="N110" s="13">
        <f t="shared" si="29"/>
        <v>0.21141576092569242</v>
      </c>
      <c r="O110" s="4"/>
      <c r="P110" s="12">
        <f t="shared" si="36"/>
        <v>0</v>
      </c>
      <c r="Q110" s="4">
        <f t="shared" si="37"/>
        <v>0</v>
      </c>
      <c r="R110" s="4">
        <f t="shared" si="38"/>
        <v>249.52749999999997</v>
      </c>
      <c r="S110" s="4">
        <f t="shared" si="39"/>
        <v>170.86986999999993</v>
      </c>
      <c r="T110" s="4"/>
      <c r="U110" s="11">
        <f>$D110/Graph!F$50</f>
        <v>12578.833799999999</v>
      </c>
      <c r="V110" s="5">
        <f>INDEX(Graph!$D$26:$D$40,MATCH(U110,Graph!$D$26:$D$40,1))</f>
        <v>6500</v>
      </c>
      <c r="W110" s="7">
        <f>INDEX(Graph!$E$26:$E$40,MATCH(U110,Graph!$D$26:$D$40,1))</f>
        <v>0</v>
      </c>
      <c r="X110" s="5">
        <f>INDEX(Graph!$D$26:$D$40,MATCH(U110,Graph!$D$26:$D$40,1)+1)</f>
        <v>100000</v>
      </c>
      <c r="Y110" s="7">
        <f>INDEX(Graph!$E$26:$E$40,MATCH(U110,Graph!$D$26:$D$40,1)+1)</f>
        <v>0</v>
      </c>
      <c r="Z110" s="4">
        <f t="shared" si="40"/>
        <v>0</v>
      </c>
      <c r="AA110" s="7"/>
      <c r="AB110" s="11">
        <f>$D112/Graph!G$50</f>
        <v>6830.5964999999997</v>
      </c>
      <c r="AC110" s="5">
        <f>INDEX(Graph!$D$26:$D$40,MATCH(AB110,Graph!$D$26:$D$40,1))</f>
        <v>6500</v>
      </c>
      <c r="AD110" s="7">
        <f>INDEX(Graph!$E$26:$E$40,MATCH(AB110,Graph!$D$26:$D$40,1))</f>
        <v>0</v>
      </c>
      <c r="AE110" s="5">
        <f>INDEX(Graph!$D$26:$D$40,MATCH(AB110,Graph!$D$26:$D$40,1)+1)</f>
        <v>100000</v>
      </c>
      <c r="AF110" s="7">
        <f>INDEX(Graph!$E$26:$E$40,MATCH(AB110,Graph!$D$26:$D$40,1)+1)</f>
        <v>0</v>
      </c>
      <c r="AG110" s="4">
        <f t="shared" si="41"/>
        <v>0</v>
      </c>
      <c r="AH110" s="7"/>
      <c r="AI110" s="11">
        <f>$D112/Graph!H$50</f>
        <v>4190.5499999999993</v>
      </c>
      <c r="AJ110" s="5">
        <f>INDEX(Graph!$D$26:$D$40,MATCH(AI110,Graph!$D$26:$D$40,1))</f>
        <v>4000</v>
      </c>
      <c r="AK110" s="7">
        <f>INDEX(Graph!$E$26:$E$40,MATCH(AI110,Graph!$D$26:$D$40,1))</f>
        <v>240</v>
      </c>
      <c r="AL110" s="5">
        <f>INDEX(Graph!$D$26:$D$40,MATCH(AI110,Graph!$D$26:$D$40,1)+1)</f>
        <v>4500</v>
      </c>
      <c r="AM110" s="7">
        <f>INDEX(Graph!$E$26:$E$40,MATCH(AI110,Graph!$D$26:$D$40,1)+1)</f>
        <v>265</v>
      </c>
      <c r="AN110" s="4">
        <f t="shared" si="42"/>
        <v>249.52749999999997</v>
      </c>
      <c r="AO110" s="7"/>
      <c r="AP110" s="11">
        <f>$D112/Graph!I$50</f>
        <v>2933.3849999999989</v>
      </c>
      <c r="AQ110" s="5">
        <f>INDEX(Graph!$D$26:$D$40,MATCH(AP110,Graph!$D$26:$D$40,1))</f>
        <v>2500</v>
      </c>
      <c r="AR110" s="7">
        <f>INDEX(Graph!$E$26:$E$40,MATCH(AP110,Graph!$D$26:$D$40,1))</f>
        <v>144</v>
      </c>
      <c r="AS110" s="5">
        <f>INDEX(Graph!$D$26:$D$40,MATCH(AP110,Graph!$D$26:$D$40,1)+1)</f>
        <v>3000</v>
      </c>
      <c r="AT110" s="7">
        <f>INDEX(Graph!$E$26:$E$40,MATCH(AP110,Graph!$D$26:$D$40,1)+1)</f>
        <v>175</v>
      </c>
      <c r="AU110" s="4">
        <f t="shared" si="43"/>
        <v>170.86986999999993</v>
      </c>
    </row>
    <row r="111" spans="4:47" ht="15.75" x14ac:dyDescent="0.3">
      <c r="D111" s="7">
        <v>104</v>
      </c>
      <c r="E111" s="8">
        <f>(D111/Graph!$C$3)*(D111/Graph!$C$3)*(D111/Graph!$C$3)*Graph!$C$4</f>
        <v>49.664000000000009</v>
      </c>
      <c r="F111" s="4">
        <f t="shared" si="30"/>
        <v>251.523</v>
      </c>
      <c r="G111" s="4">
        <f t="shared" si="31"/>
        <v>201.85899999999998</v>
      </c>
      <c r="H111" s="13">
        <f t="shared" si="32"/>
        <v>11.00752364671313</v>
      </c>
      <c r="I111" s="4"/>
      <c r="J111" s="12">
        <f t="shared" si="33"/>
        <v>150586.81399999998</v>
      </c>
      <c r="K111" s="9">
        <f t="shared" si="28"/>
        <v>3238.9722052062107</v>
      </c>
      <c r="L111" s="9">
        <f t="shared" si="34"/>
        <v>46.492159999999998</v>
      </c>
      <c r="M111" s="9">
        <f t="shared" si="35"/>
        <v>0.44704000000000121</v>
      </c>
      <c r="N111" s="13">
        <f t="shared" si="29"/>
        <v>0.21285856312438106</v>
      </c>
      <c r="O111" s="4"/>
      <c r="P111" s="12">
        <f t="shared" si="36"/>
        <v>0</v>
      </c>
      <c r="Q111" s="4">
        <f t="shared" si="37"/>
        <v>0</v>
      </c>
      <c r="R111" s="4">
        <f t="shared" si="38"/>
        <v>251.523</v>
      </c>
      <c r="S111" s="4">
        <f t="shared" si="39"/>
        <v>172.60196399999995</v>
      </c>
      <c r="T111" s="4"/>
      <c r="U111" s="11">
        <f>$D111/Graph!F$50</f>
        <v>12700.958399999998</v>
      </c>
      <c r="V111" s="5">
        <f>INDEX(Graph!$D$26:$D$40,MATCH(U111,Graph!$D$26:$D$40,1))</f>
        <v>6500</v>
      </c>
      <c r="W111" s="7">
        <f>INDEX(Graph!$E$26:$E$40,MATCH(U111,Graph!$D$26:$D$40,1))</f>
        <v>0</v>
      </c>
      <c r="X111" s="5">
        <f>INDEX(Graph!$D$26:$D$40,MATCH(U111,Graph!$D$26:$D$40,1)+1)</f>
        <v>100000</v>
      </c>
      <c r="Y111" s="7">
        <f>INDEX(Graph!$E$26:$E$40,MATCH(U111,Graph!$D$26:$D$40,1)+1)</f>
        <v>0</v>
      </c>
      <c r="Z111" s="4">
        <f t="shared" si="40"/>
        <v>0</v>
      </c>
      <c r="AA111" s="7"/>
      <c r="AB111" s="11">
        <f>$D113/Graph!G$50</f>
        <v>6895.6497999999992</v>
      </c>
      <c r="AC111" s="5">
        <f>INDEX(Graph!$D$26:$D$40,MATCH(AB111,Graph!$D$26:$D$40,1))</f>
        <v>6500</v>
      </c>
      <c r="AD111" s="7">
        <f>INDEX(Graph!$E$26:$E$40,MATCH(AB111,Graph!$D$26:$D$40,1))</f>
        <v>0</v>
      </c>
      <c r="AE111" s="5">
        <f>INDEX(Graph!$D$26:$D$40,MATCH(AB111,Graph!$D$26:$D$40,1)+1)</f>
        <v>100000</v>
      </c>
      <c r="AF111" s="7">
        <f>INDEX(Graph!$E$26:$E$40,MATCH(AB111,Graph!$D$26:$D$40,1)+1)</f>
        <v>0</v>
      </c>
      <c r="AG111" s="4">
        <f t="shared" si="41"/>
        <v>0</v>
      </c>
      <c r="AH111" s="7"/>
      <c r="AI111" s="11">
        <f>$D113/Graph!H$50</f>
        <v>4230.46</v>
      </c>
      <c r="AJ111" s="5">
        <f>INDEX(Graph!$D$26:$D$40,MATCH(AI111,Graph!$D$26:$D$40,1))</f>
        <v>4000</v>
      </c>
      <c r="AK111" s="7">
        <f>INDEX(Graph!$E$26:$E$40,MATCH(AI111,Graph!$D$26:$D$40,1))</f>
        <v>240</v>
      </c>
      <c r="AL111" s="5">
        <f>INDEX(Graph!$D$26:$D$40,MATCH(AI111,Graph!$D$26:$D$40,1)+1)</f>
        <v>4500</v>
      </c>
      <c r="AM111" s="7">
        <f>INDEX(Graph!$E$26:$E$40,MATCH(AI111,Graph!$D$26:$D$40,1)+1)</f>
        <v>265</v>
      </c>
      <c r="AN111" s="4">
        <f t="shared" si="42"/>
        <v>251.523</v>
      </c>
      <c r="AO111" s="7"/>
      <c r="AP111" s="11">
        <f>$D113/Graph!I$50</f>
        <v>2961.3219999999992</v>
      </c>
      <c r="AQ111" s="5">
        <f>INDEX(Graph!$D$26:$D$40,MATCH(AP111,Graph!$D$26:$D$40,1))</f>
        <v>2500</v>
      </c>
      <c r="AR111" s="7">
        <f>INDEX(Graph!$E$26:$E$40,MATCH(AP111,Graph!$D$26:$D$40,1))</f>
        <v>144</v>
      </c>
      <c r="AS111" s="5">
        <f>INDEX(Graph!$D$26:$D$40,MATCH(AP111,Graph!$D$26:$D$40,1)+1)</f>
        <v>3000</v>
      </c>
      <c r="AT111" s="7">
        <f>INDEX(Graph!$E$26:$E$40,MATCH(AP111,Graph!$D$26:$D$40,1)+1)</f>
        <v>175</v>
      </c>
      <c r="AU111" s="4">
        <f t="shared" si="43"/>
        <v>172.60196399999995</v>
      </c>
    </row>
    <row r="112" spans="4:47" ht="15.75" x14ac:dyDescent="0.3">
      <c r="D112" s="7">
        <v>105</v>
      </c>
      <c r="E112" s="8">
        <f>(D112/Graph!$C$3)*(D112/Graph!$C$3)*(D112/Graph!$C$3)*Graph!$C$4</f>
        <v>51.110434683659534</v>
      </c>
      <c r="F112" s="4">
        <f t="shared" si="30"/>
        <v>253.51849999999999</v>
      </c>
      <c r="G112" s="4">
        <f t="shared" si="31"/>
        <v>202.40806531634047</v>
      </c>
      <c r="H112" s="13">
        <f t="shared" si="32"/>
        <v>11.221845960714626</v>
      </c>
      <c r="I112" s="4"/>
      <c r="J112" s="12">
        <f t="shared" si="33"/>
        <v>150996.41672598998</v>
      </c>
      <c r="K112" s="9">
        <f t="shared" si="28"/>
        <v>3216.8510909003558</v>
      </c>
      <c r="L112" s="9">
        <f t="shared" si="34"/>
        <v>46.9392</v>
      </c>
      <c r="M112" s="9">
        <f t="shared" si="35"/>
        <v>0.44704000000000121</v>
      </c>
      <c r="N112" s="13">
        <f t="shared" si="29"/>
        <v>0.21432231400149629</v>
      </c>
      <c r="O112" s="4"/>
      <c r="P112" s="12">
        <f t="shared" si="36"/>
        <v>0</v>
      </c>
      <c r="Q112" s="4">
        <f t="shared" si="37"/>
        <v>0</v>
      </c>
      <c r="R112" s="4">
        <f t="shared" si="38"/>
        <v>253.51849999999999</v>
      </c>
      <c r="S112" s="4">
        <f t="shared" si="39"/>
        <v>174.33405799999994</v>
      </c>
      <c r="T112" s="4"/>
      <c r="U112" s="11">
        <f>$D112/Graph!F$50</f>
        <v>12823.082999999999</v>
      </c>
      <c r="V112" s="5">
        <f>INDEX(Graph!$D$26:$D$40,MATCH(U112,Graph!$D$26:$D$40,1))</f>
        <v>6500</v>
      </c>
      <c r="W112" s="7">
        <f>INDEX(Graph!$E$26:$E$40,MATCH(U112,Graph!$D$26:$D$40,1))</f>
        <v>0</v>
      </c>
      <c r="X112" s="5">
        <f>INDEX(Graph!$D$26:$D$40,MATCH(U112,Graph!$D$26:$D$40,1)+1)</f>
        <v>100000</v>
      </c>
      <c r="Y112" s="7">
        <f>INDEX(Graph!$E$26:$E$40,MATCH(U112,Graph!$D$26:$D$40,1)+1)</f>
        <v>0</v>
      </c>
      <c r="Z112" s="4">
        <f t="shared" si="40"/>
        <v>0</v>
      </c>
      <c r="AA112" s="7"/>
      <c r="AB112" s="11">
        <f>$D114/Graph!G$50</f>
        <v>6960.7030999999997</v>
      </c>
      <c r="AC112" s="5">
        <f>INDEX(Graph!$D$26:$D$40,MATCH(AB112,Graph!$D$26:$D$40,1))</f>
        <v>6500</v>
      </c>
      <c r="AD112" s="7">
        <f>INDEX(Graph!$E$26:$E$40,MATCH(AB112,Graph!$D$26:$D$40,1))</f>
        <v>0</v>
      </c>
      <c r="AE112" s="5">
        <f>INDEX(Graph!$D$26:$D$40,MATCH(AB112,Graph!$D$26:$D$40,1)+1)</f>
        <v>100000</v>
      </c>
      <c r="AF112" s="7">
        <f>INDEX(Graph!$E$26:$E$40,MATCH(AB112,Graph!$D$26:$D$40,1)+1)</f>
        <v>0</v>
      </c>
      <c r="AG112" s="4">
        <f t="shared" si="41"/>
        <v>0</v>
      </c>
      <c r="AH112" s="7"/>
      <c r="AI112" s="11">
        <f>$D114/Graph!H$50</f>
        <v>4270.37</v>
      </c>
      <c r="AJ112" s="5">
        <f>INDEX(Graph!$D$26:$D$40,MATCH(AI112,Graph!$D$26:$D$40,1))</f>
        <v>4000</v>
      </c>
      <c r="AK112" s="7">
        <f>INDEX(Graph!$E$26:$E$40,MATCH(AI112,Graph!$D$26:$D$40,1))</f>
        <v>240</v>
      </c>
      <c r="AL112" s="5">
        <f>INDEX(Graph!$D$26:$D$40,MATCH(AI112,Graph!$D$26:$D$40,1)+1)</f>
        <v>4500</v>
      </c>
      <c r="AM112" s="7">
        <f>INDEX(Graph!$E$26:$E$40,MATCH(AI112,Graph!$D$26:$D$40,1)+1)</f>
        <v>265</v>
      </c>
      <c r="AN112" s="4">
        <f t="shared" si="42"/>
        <v>253.51849999999999</v>
      </c>
      <c r="AO112" s="7"/>
      <c r="AP112" s="11">
        <f>$D114/Graph!I$50</f>
        <v>2989.2589999999991</v>
      </c>
      <c r="AQ112" s="5">
        <f>INDEX(Graph!$D$26:$D$40,MATCH(AP112,Graph!$D$26:$D$40,1))</f>
        <v>2500</v>
      </c>
      <c r="AR112" s="7">
        <f>INDEX(Graph!$E$26:$E$40,MATCH(AP112,Graph!$D$26:$D$40,1))</f>
        <v>144</v>
      </c>
      <c r="AS112" s="5">
        <f>INDEX(Graph!$D$26:$D$40,MATCH(AP112,Graph!$D$26:$D$40,1)+1)</f>
        <v>3000</v>
      </c>
      <c r="AT112" s="7">
        <f>INDEX(Graph!$E$26:$E$40,MATCH(AP112,Graph!$D$26:$D$40,1)+1)</f>
        <v>175</v>
      </c>
      <c r="AU112" s="4">
        <f t="shared" si="43"/>
        <v>174.33405799999994</v>
      </c>
    </row>
    <row r="113" spans="4:47" ht="15.75" x14ac:dyDescent="0.3">
      <c r="D113" s="7">
        <v>106</v>
      </c>
      <c r="E113" s="8">
        <f>(D113/Graph!$C$3)*(D113/Graph!$C$3)*(D113/Graph!$C$3)*Graph!$C$4</f>
        <v>52.584684569868003</v>
      </c>
      <c r="F113" s="4">
        <f t="shared" si="30"/>
        <v>255.51399999999998</v>
      </c>
      <c r="G113" s="4">
        <f t="shared" si="31"/>
        <v>202.92931543013196</v>
      </c>
      <c r="H113" s="13">
        <f t="shared" si="32"/>
        <v>11.437653682116425</v>
      </c>
      <c r="I113" s="4"/>
      <c r="J113" s="12">
        <f t="shared" si="33"/>
        <v>151385.26931087844</v>
      </c>
      <c r="K113" s="9">
        <f t="shared" si="28"/>
        <v>3194.7094623012595</v>
      </c>
      <c r="L113" s="9">
        <f t="shared" si="34"/>
        <v>47.386240000000001</v>
      </c>
      <c r="M113" s="9">
        <f t="shared" si="35"/>
        <v>0.44704000000000121</v>
      </c>
      <c r="N113" s="13">
        <f t="shared" si="29"/>
        <v>0.21580772140179919</v>
      </c>
      <c r="O113" s="4"/>
      <c r="P113" s="12">
        <f t="shared" si="36"/>
        <v>0</v>
      </c>
      <c r="Q113" s="4">
        <f t="shared" si="37"/>
        <v>0</v>
      </c>
      <c r="R113" s="4">
        <f t="shared" si="38"/>
        <v>255.51399999999998</v>
      </c>
      <c r="S113" s="4">
        <f t="shared" si="39"/>
        <v>176.20371999999992</v>
      </c>
      <c r="T113" s="4"/>
      <c r="U113" s="11">
        <f>$D113/Graph!F$50</f>
        <v>12945.207599999998</v>
      </c>
      <c r="V113" s="5">
        <f>INDEX(Graph!$D$26:$D$40,MATCH(U113,Graph!$D$26:$D$40,1))</f>
        <v>6500</v>
      </c>
      <c r="W113" s="7">
        <f>INDEX(Graph!$E$26:$E$40,MATCH(U113,Graph!$D$26:$D$40,1))</f>
        <v>0</v>
      </c>
      <c r="X113" s="5">
        <f>INDEX(Graph!$D$26:$D$40,MATCH(U113,Graph!$D$26:$D$40,1)+1)</f>
        <v>100000</v>
      </c>
      <c r="Y113" s="7">
        <f>INDEX(Graph!$E$26:$E$40,MATCH(U113,Graph!$D$26:$D$40,1)+1)</f>
        <v>0</v>
      </c>
      <c r="Z113" s="4">
        <f t="shared" si="40"/>
        <v>0</v>
      </c>
      <c r="AA113" s="7"/>
      <c r="AB113" s="11">
        <f>$D115/Graph!G$50</f>
        <v>7025.7563999999993</v>
      </c>
      <c r="AC113" s="5">
        <f>INDEX(Graph!$D$26:$D$40,MATCH(AB113,Graph!$D$26:$D$40,1))</f>
        <v>6500</v>
      </c>
      <c r="AD113" s="7">
        <f>INDEX(Graph!$E$26:$E$40,MATCH(AB113,Graph!$D$26:$D$40,1))</f>
        <v>0</v>
      </c>
      <c r="AE113" s="5">
        <f>INDEX(Graph!$D$26:$D$40,MATCH(AB113,Graph!$D$26:$D$40,1)+1)</f>
        <v>100000</v>
      </c>
      <c r="AF113" s="7">
        <f>INDEX(Graph!$E$26:$E$40,MATCH(AB113,Graph!$D$26:$D$40,1)+1)</f>
        <v>0</v>
      </c>
      <c r="AG113" s="4">
        <f t="shared" si="41"/>
        <v>0</v>
      </c>
      <c r="AH113" s="7"/>
      <c r="AI113" s="11">
        <f>$D115/Graph!H$50</f>
        <v>4310.28</v>
      </c>
      <c r="AJ113" s="5">
        <f>INDEX(Graph!$D$26:$D$40,MATCH(AI113,Graph!$D$26:$D$40,1))</f>
        <v>4000</v>
      </c>
      <c r="AK113" s="7">
        <f>INDEX(Graph!$E$26:$E$40,MATCH(AI113,Graph!$D$26:$D$40,1))</f>
        <v>240</v>
      </c>
      <c r="AL113" s="5">
        <f>INDEX(Graph!$D$26:$D$40,MATCH(AI113,Graph!$D$26:$D$40,1)+1)</f>
        <v>4500</v>
      </c>
      <c r="AM113" s="7">
        <f>INDEX(Graph!$E$26:$E$40,MATCH(AI113,Graph!$D$26:$D$40,1)+1)</f>
        <v>265</v>
      </c>
      <c r="AN113" s="4">
        <f t="shared" si="42"/>
        <v>255.51399999999998</v>
      </c>
      <c r="AO113" s="7"/>
      <c r="AP113" s="11">
        <f>$D115/Graph!I$50</f>
        <v>3017.195999999999</v>
      </c>
      <c r="AQ113" s="5">
        <f>INDEX(Graph!$D$26:$D$40,MATCH(AP113,Graph!$D$26:$D$40,1))</f>
        <v>3000</v>
      </c>
      <c r="AR113" s="7">
        <f>INDEX(Graph!$E$26:$E$40,MATCH(AP113,Graph!$D$26:$D$40,1))</f>
        <v>175</v>
      </c>
      <c r="AS113" s="5">
        <f>INDEX(Graph!$D$26:$D$40,MATCH(AP113,Graph!$D$26:$D$40,1)+1)</f>
        <v>3500</v>
      </c>
      <c r="AT113" s="7">
        <f>INDEX(Graph!$E$26:$E$40,MATCH(AP113,Graph!$D$26:$D$40,1)+1)</f>
        <v>210</v>
      </c>
      <c r="AU113" s="4">
        <f t="shared" si="43"/>
        <v>176.20371999999992</v>
      </c>
    </row>
    <row r="114" spans="4:47" ht="15.75" x14ac:dyDescent="0.3">
      <c r="D114" s="7">
        <v>107</v>
      </c>
      <c r="E114" s="8">
        <f>(D114/Graph!$C$3)*(D114/Graph!$C$3)*(D114/Graph!$C$3)*Graph!$C$4</f>
        <v>54.087014565316331</v>
      </c>
      <c r="F114" s="4">
        <f t="shared" si="30"/>
        <v>257.5095</v>
      </c>
      <c r="G114" s="4">
        <f t="shared" si="31"/>
        <v>203.42248543468367</v>
      </c>
      <c r="H114" s="13">
        <f t="shared" si="32"/>
        <v>11.654969193288062</v>
      </c>
      <c r="I114" s="4"/>
      <c r="J114" s="12">
        <f t="shared" si="33"/>
        <v>151753.17413427401</v>
      </c>
      <c r="K114" s="9">
        <f t="shared" si="28"/>
        <v>3172.5437631346631</v>
      </c>
      <c r="L114" s="9">
        <f t="shared" si="34"/>
        <v>47.833280000000002</v>
      </c>
      <c r="M114" s="9">
        <f t="shared" si="35"/>
        <v>0.44704000000000121</v>
      </c>
      <c r="N114" s="13">
        <f t="shared" si="29"/>
        <v>0.21731551117163816</v>
      </c>
      <c r="O114" s="4"/>
      <c r="P114" s="12">
        <f t="shared" si="36"/>
        <v>0</v>
      </c>
      <c r="Q114" s="4">
        <f t="shared" si="37"/>
        <v>0</v>
      </c>
      <c r="R114" s="4">
        <f t="shared" si="38"/>
        <v>257.5095</v>
      </c>
      <c r="S114" s="4">
        <f t="shared" si="39"/>
        <v>178.15930999999992</v>
      </c>
      <c r="T114" s="4"/>
      <c r="U114" s="11">
        <f>$D114/Graph!F$50</f>
        <v>13067.332199999999</v>
      </c>
      <c r="V114" s="5">
        <f>INDEX(Graph!$D$26:$D$40,MATCH(U114,Graph!$D$26:$D$40,1))</f>
        <v>6500</v>
      </c>
      <c r="W114" s="7">
        <f>INDEX(Graph!$E$26:$E$40,MATCH(U114,Graph!$D$26:$D$40,1))</f>
        <v>0</v>
      </c>
      <c r="X114" s="5">
        <f>INDEX(Graph!$D$26:$D$40,MATCH(U114,Graph!$D$26:$D$40,1)+1)</f>
        <v>100000</v>
      </c>
      <c r="Y114" s="7">
        <f>INDEX(Graph!$E$26:$E$40,MATCH(U114,Graph!$D$26:$D$40,1)+1)</f>
        <v>0</v>
      </c>
      <c r="Z114" s="4">
        <f t="shared" si="40"/>
        <v>0</v>
      </c>
      <c r="AA114" s="7"/>
      <c r="AB114" s="11">
        <f>$D116/Graph!G$50</f>
        <v>7090.8096999999989</v>
      </c>
      <c r="AC114" s="5">
        <f>INDEX(Graph!$D$26:$D$40,MATCH(AB114,Graph!$D$26:$D$40,1))</f>
        <v>6500</v>
      </c>
      <c r="AD114" s="7">
        <f>INDEX(Graph!$E$26:$E$40,MATCH(AB114,Graph!$D$26:$D$40,1))</f>
        <v>0</v>
      </c>
      <c r="AE114" s="5">
        <f>INDEX(Graph!$D$26:$D$40,MATCH(AB114,Graph!$D$26:$D$40,1)+1)</f>
        <v>100000</v>
      </c>
      <c r="AF114" s="7">
        <f>INDEX(Graph!$E$26:$E$40,MATCH(AB114,Graph!$D$26:$D$40,1)+1)</f>
        <v>0</v>
      </c>
      <c r="AG114" s="4">
        <f t="shared" si="41"/>
        <v>0</v>
      </c>
      <c r="AH114" s="7"/>
      <c r="AI114" s="11">
        <f>$D116/Graph!H$50</f>
        <v>4350.1899999999996</v>
      </c>
      <c r="AJ114" s="5">
        <f>INDEX(Graph!$D$26:$D$40,MATCH(AI114,Graph!$D$26:$D$40,1))</f>
        <v>4000</v>
      </c>
      <c r="AK114" s="7">
        <f>INDEX(Graph!$E$26:$E$40,MATCH(AI114,Graph!$D$26:$D$40,1))</f>
        <v>240</v>
      </c>
      <c r="AL114" s="5">
        <f>INDEX(Graph!$D$26:$D$40,MATCH(AI114,Graph!$D$26:$D$40,1)+1)</f>
        <v>4500</v>
      </c>
      <c r="AM114" s="7">
        <f>INDEX(Graph!$E$26:$E$40,MATCH(AI114,Graph!$D$26:$D$40,1)+1)</f>
        <v>265</v>
      </c>
      <c r="AN114" s="4">
        <f t="shared" si="42"/>
        <v>257.5095</v>
      </c>
      <c r="AO114" s="7"/>
      <c r="AP114" s="11">
        <f>$D116/Graph!I$50</f>
        <v>3045.1329999999989</v>
      </c>
      <c r="AQ114" s="5">
        <f>INDEX(Graph!$D$26:$D$40,MATCH(AP114,Graph!$D$26:$D$40,1))</f>
        <v>3000</v>
      </c>
      <c r="AR114" s="7">
        <f>INDEX(Graph!$E$26:$E$40,MATCH(AP114,Graph!$D$26:$D$40,1))</f>
        <v>175</v>
      </c>
      <c r="AS114" s="5">
        <f>INDEX(Graph!$D$26:$D$40,MATCH(AP114,Graph!$D$26:$D$40,1)+1)</f>
        <v>3500</v>
      </c>
      <c r="AT114" s="7">
        <f>INDEX(Graph!$E$26:$E$40,MATCH(AP114,Graph!$D$26:$D$40,1)+1)</f>
        <v>210</v>
      </c>
      <c r="AU114" s="4">
        <f t="shared" si="43"/>
        <v>178.15930999999992</v>
      </c>
    </row>
    <row r="115" spans="4:47" ht="15.75" x14ac:dyDescent="0.3">
      <c r="D115" s="7">
        <v>108</v>
      </c>
      <c r="E115" s="8">
        <f>(D115/Graph!$C$3)*(D115/Graph!$C$3)*(D115/Graph!$C$3)*Graph!$C$4</f>
        <v>55.617689576695504</v>
      </c>
      <c r="F115" s="4">
        <f t="shared" si="30"/>
        <v>259.505</v>
      </c>
      <c r="G115" s="4">
        <f t="shared" si="31"/>
        <v>203.88731042330448</v>
      </c>
      <c r="H115" s="13">
        <f t="shared" si="32"/>
        <v>11.873815621498055</v>
      </c>
      <c r="I115" s="4"/>
      <c r="J115" s="12">
        <f t="shared" si="33"/>
        <v>152099.93357578514</v>
      </c>
      <c r="K115" s="9">
        <f t="shared" si="28"/>
        <v>3150.3505688401642</v>
      </c>
      <c r="L115" s="9">
        <f t="shared" si="34"/>
        <v>48.280319999999996</v>
      </c>
      <c r="M115" s="9">
        <f t="shared" si="35"/>
        <v>0.44703999999999411</v>
      </c>
      <c r="N115" s="13">
        <f t="shared" si="29"/>
        <v>0.21884642820999339</v>
      </c>
      <c r="O115" s="4"/>
      <c r="P115" s="12">
        <f t="shared" si="36"/>
        <v>0</v>
      </c>
      <c r="Q115" s="4">
        <f t="shared" si="37"/>
        <v>0</v>
      </c>
      <c r="R115" s="4">
        <f t="shared" si="38"/>
        <v>259.505</v>
      </c>
      <c r="S115" s="4">
        <f t="shared" si="39"/>
        <v>180.11489999999992</v>
      </c>
      <c r="T115" s="4"/>
      <c r="U115" s="11">
        <f>$D115/Graph!F$50</f>
        <v>13189.456799999998</v>
      </c>
      <c r="V115" s="5">
        <f>INDEX(Graph!$D$26:$D$40,MATCH(U115,Graph!$D$26:$D$40,1))</f>
        <v>6500</v>
      </c>
      <c r="W115" s="7">
        <f>INDEX(Graph!$E$26:$E$40,MATCH(U115,Graph!$D$26:$D$40,1))</f>
        <v>0</v>
      </c>
      <c r="X115" s="5">
        <f>INDEX(Graph!$D$26:$D$40,MATCH(U115,Graph!$D$26:$D$40,1)+1)</f>
        <v>100000</v>
      </c>
      <c r="Y115" s="7">
        <f>INDEX(Graph!$E$26:$E$40,MATCH(U115,Graph!$D$26:$D$40,1)+1)</f>
        <v>0</v>
      </c>
      <c r="Z115" s="4">
        <f t="shared" si="40"/>
        <v>0</v>
      </c>
      <c r="AA115" s="7"/>
      <c r="AB115" s="11">
        <f>$D117/Graph!G$50</f>
        <v>7155.8629999999994</v>
      </c>
      <c r="AC115" s="5">
        <f>INDEX(Graph!$D$26:$D$40,MATCH(AB115,Graph!$D$26:$D$40,1))</f>
        <v>6500</v>
      </c>
      <c r="AD115" s="7">
        <f>INDEX(Graph!$E$26:$E$40,MATCH(AB115,Graph!$D$26:$D$40,1))</f>
        <v>0</v>
      </c>
      <c r="AE115" s="5">
        <f>INDEX(Graph!$D$26:$D$40,MATCH(AB115,Graph!$D$26:$D$40,1)+1)</f>
        <v>100000</v>
      </c>
      <c r="AF115" s="7">
        <f>INDEX(Graph!$E$26:$E$40,MATCH(AB115,Graph!$D$26:$D$40,1)+1)</f>
        <v>0</v>
      </c>
      <c r="AG115" s="4">
        <f t="shared" si="41"/>
        <v>0</v>
      </c>
      <c r="AH115" s="7"/>
      <c r="AI115" s="11">
        <f>$D117/Graph!H$50</f>
        <v>4390.0999999999995</v>
      </c>
      <c r="AJ115" s="5">
        <f>INDEX(Graph!$D$26:$D$40,MATCH(AI115,Graph!$D$26:$D$40,1))</f>
        <v>4000</v>
      </c>
      <c r="AK115" s="7">
        <f>INDEX(Graph!$E$26:$E$40,MATCH(AI115,Graph!$D$26:$D$40,1))</f>
        <v>240</v>
      </c>
      <c r="AL115" s="5">
        <f>INDEX(Graph!$D$26:$D$40,MATCH(AI115,Graph!$D$26:$D$40,1)+1)</f>
        <v>4500</v>
      </c>
      <c r="AM115" s="7">
        <f>INDEX(Graph!$E$26:$E$40,MATCH(AI115,Graph!$D$26:$D$40,1)+1)</f>
        <v>265</v>
      </c>
      <c r="AN115" s="4">
        <f t="shared" si="42"/>
        <v>259.505</v>
      </c>
      <c r="AO115" s="7"/>
      <c r="AP115" s="11">
        <f>$D117/Graph!I$50</f>
        <v>3073.0699999999988</v>
      </c>
      <c r="AQ115" s="5">
        <f>INDEX(Graph!$D$26:$D$40,MATCH(AP115,Graph!$D$26:$D$40,1))</f>
        <v>3000</v>
      </c>
      <c r="AR115" s="7">
        <f>INDEX(Graph!$E$26:$E$40,MATCH(AP115,Graph!$D$26:$D$40,1))</f>
        <v>175</v>
      </c>
      <c r="AS115" s="5">
        <f>INDEX(Graph!$D$26:$D$40,MATCH(AP115,Graph!$D$26:$D$40,1)+1)</f>
        <v>3500</v>
      </c>
      <c r="AT115" s="7">
        <f>INDEX(Graph!$E$26:$E$40,MATCH(AP115,Graph!$D$26:$D$40,1)+1)</f>
        <v>210</v>
      </c>
      <c r="AU115" s="4">
        <f t="shared" si="43"/>
        <v>180.11489999999992</v>
      </c>
    </row>
    <row r="116" spans="4:47" ht="15.75" x14ac:dyDescent="0.3">
      <c r="D116" s="7">
        <v>109</v>
      </c>
      <c r="E116" s="8">
        <f>(D116/Graph!$C$3)*(D116/Graph!$C$3)*(D116/Graph!$C$3)*Graph!$C$4</f>
        <v>57.176974510696418</v>
      </c>
      <c r="F116" s="4">
        <f t="shared" si="30"/>
        <v>261.50049999999999</v>
      </c>
      <c r="G116" s="4">
        <f t="shared" si="31"/>
        <v>204.32352548930356</v>
      </c>
      <c r="H116" s="13">
        <f t="shared" si="32"/>
        <v>12.094216859060296</v>
      </c>
      <c r="I116" s="4"/>
      <c r="J116" s="12">
        <f t="shared" si="33"/>
        <v>152425.35001502046</v>
      </c>
      <c r="K116" s="9">
        <f t="shared" si="28"/>
        <v>3128.1265805293056</v>
      </c>
      <c r="L116" s="9">
        <f t="shared" si="34"/>
        <v>48.727359999999997</v>
      </c>
      <c r="M116" s="9">
        <f t="shared" si="35"/>
        <v>0.44704000000000121</v>
      </c>
      <c r="N116" s="13">
        <f t="shared" si="29"/>
        <v>0.22040123756224159</v>
      </c>
      <c r="O116" s="4"/>
      <c r="P116" s="12">
        <f t="shared" si="36"/>
        <v>0</v>
      </c>
      <c r="Q116" s="4">
        <f t="shared" si="37"/>
        <v>0</v>
      </c>
      <c r="R116" s="4">
        <f t="shared" si="38"/>
        <v>261.50049999999999</v>
      </c>
      <c r="S116" s="4">
        <f t="shared" si="39"/>
        <v>182.07048999999995</v>
      </c>
      <c r="T116" s="4"/>
      <c r="U116" s="11">
        <f>$D116/Graph!F$50</f>
        <v>13311.581399999997</v>
      </c>
      <c r="V116" s="5">
        <f>INDEX(Graph!$D$26:$D$40,MATCH(U116,Graph!$D$26:$D$40,1))</f>
        <v>6500</v>
      </c>
      <c r="W116" s="7">
        <f>INDEX(Graph!$E$26:$E$40,MATCH(U116,Graph!$D$26:$D$40,1))</f>
        <v>0</v>
      </c>
      <c r="X116" s="5">
        <f>INDEX(Graph!$D$26:$D$40,MATCH(U116,Graph!$D$26:$D$40,1)+1)</f>
        <v>100000</v>
      </c>
      <c r="Y116" s="7">
        <f>INDEX(Graph!$E$26:$E$40,MATCH(U116,Graph!$D$26:$D$40,1)+1)</f>
        <v>0</v>
      </c>
      <c r="Z116" s="4">
        <f t="shared" si="40"/>
        <v>0</v>
      </c>
      <c r="AA116" s="7"/>
      <c r="AB116" s="11">
        <f>$D118/Graph!G$50</f>
        <v>7220.916299999999</v>
      </c>
      <c r="AC116" s="5">
        <f>INDEX(Graph!$D$26:$D$40,MATCH(AB116,Graph!$D$26:$D$40,1))</f>
        <v>6500</v>
      </c>
      <c r="AD116" s="7">
        <f>INDEX(Graph!$E$26:$E$40,MATCH(AB116,Graph!$D$26:$D$40,1))</f>
        <v>0</v>
      </c>
      <c r="AE116" s="5">
        <f>INDEX(Graph!$D$26:$D$40,MATCH(AB116,Graph!$D$26:$D$40,1)+1)</f>
        <v>100000</v>
      </c>
      <c r="AF116" s="7">
        <f>INDEX(Graph!$E$26:$E$40,MATCH(AB116,Graph!$D$26:$D$40,1)+1)</f>
        <v>0</v>
      </c>
      <c r="AG116" s="4">
        <f t="shared" si="41"/>
        <v>0</v>
      </c>
      <c r="AH116" s="7"/>
      <c r="AI116" s="11">
        <f>$D118/Graph!H$50</f>
        <v>4430.0099999999993</v>
      </c>
      <c r="AJ116" s="5">
        <f>INDEX(Graph!$D$26:$D$40,MATCH(AI116,Graph!$D$26:$D$40,1))</f>
        <v>4000</v>
      </c>
      <c r="AK116" s="7">
        <f>INDEX(Graph!$E$26:$E$40,MATCH(AI116,Graph!$D$26:$D$40,1))</f>
        <v>240</v>
      </c>
      <c r="AL116" s="5">
        <f>INDEX(Graph!$D$26:$D$40,MATCH(AI116,Graph!$D$26:$D$40,1)+1)</f>
        <v>4500</v>
      </c>
      <c r="AM116" s="7">
        <f>INDEX(Graph!$E$26:$E$40,MATCH(AI116,Graph!$D$26:$D$40,1)+1)</f>
        <v>265</v>
      </c>
      <c r="AN116" s="4">
        <f t="shared" si="42"/>
        <v>261.50049999999999</v>
      </c>
      <c r="AO116" s="7"/>
      <c r="AP116" s="11">
        <f>$D118/Graph!I$50</f>
        <v>3101.0069999999992</v>
      </c>
      <c r="AQ116" s="5">
        <f>INDEX(Graph!$D$26:$D$40,MATCH(AP116,Graph!$D$26:$D$40,1))</f>
        <v>3000</v>
      </c>
      <c r="AR116" s="7">
        <f>INDEX(Graph!$E$26:$E$40,MATCH(AP116,Graph!$D$26:$D$40,1))</f>
        <v>175</v>
      </c>
      <c r="AS116" s="5">
        <f>INDEX(Graph!$D$26:$D$40,MATCH(AP116,Graph!$D$26:$D$40,1)+1)</f>
        <v>3500</v>
      </c>
      <c r="AT116" s="7">
        <f>INDEX(Graph!$E$26:$E$40,MATCH(AP116,Graph!$D$26:$D$40,1)+1)</f>
        <v>210</v>
      </c>
      <c r="AU116" s="4">
        <f t="shared" si="43"/>
        <v>182.07048999999995</v>
      </c>
    </row>
    <row r="117" spans="4:47" ht="15.75" x14ac:dyDescent="0.3">
      <c r="D117" s="7">
        <v>110</v>
      </c>
      <c r="E117" s="8">
        <f>(D117/Graph!$C$3)*(D117/Graph!$C$3)*(D117/Graph!$C$3)*Graph!$C$4</f>
        <v>58.765134274010016</v>
      </c>
      <c r="F117" s="4">
        <f t="shared" si="30"/>
        <v>263.49599999999998</v>
      </c>
      <c r="G117" s="4">
        <f t="shared" si="31"/>
        <v>204.73086572598996</v>
      </c>
      <c r="H117" s="13">
        <f t="shared" si="32"/>
        <v>12.3161975846202</v>
      </c>
      <c r="I117" s="4"/>
      <c r="J117" s="12">
        <f t="shared" si="33"/>
        <v>152729.2258315885</v>
      </c>
      <c r="K117" s="9">
        <f t="shared" si="28"/>
        <v>3105.8686192732093</v>
      </c>
      <c r="L117" s="9">
        <f t="shared" si="34"/>
        <v>49.174399999999999</v>
      </c>
      <c r="M117" s="9">
        <f t="shared" si="35"/>
        <v>0.44704000000000121</v>
      </c>
      <c r="N117" s="13">
        <f t="shared" si="29"/>
        <v>0.22198072555990325</v>
      </c>
      <c r="O117" s="4"/>
      <c r="P117" s="12">
        <f t="shared" si="36"/>
        <v>0</v>
      </c>
      <c r="Q117" s="4">
        <f t="shared" si="37"/>
        <v>0</v>
      </c>
      <c r="R117" s="4">
        <f t="shared" si="38"/>
        <v>263.49599999999998</v>
      </c>
      <c r="S117" s="4">
        <f t="shared" si="39"/>
        <v>184.02607999999992</v>
      </c>
      <c r="T117" s="4"/>
      <c r="U117" s="11">
        <f>$D117/Graph!F$50</f>
        <v>13433.705999999998</v>
      </c>
      <c r="V117" s="5">
        <f>INDEX(Graph!$D$26:$D$40,MATCH(U117,Graph!$D$26:$D$40,1))</f>
        <v>6500</v>
      </c>
      <c r="W117" s="7">
        <f>INDEX(Graph!$E$26:$E$40,MATCH(U117,Graph!$D$26:$D$40,1))</f>
        <v>0</v>
      </c>
      <c r="X117" s="5">
        <f>INDEX(Graph!$D$26:$D$40,MATCH(U117,Graph!$D$26:$D$40,1)+1)</f>
        <v>100000</v>
      </c>
      <c r="Y117" s="7">
        <f>INDEX(Graph!$E$26:$E$40,MATCH(U117,Graph!$D$26:$D$40,1)+1)</f>
        <v>0</v>
      </c>
      <c r="Z117" s="4">
        <f t="shared" si="40"/>
        <v>0</v>
      </c>
      <c r="AA117" s="7"/>
      <c r="AB117" s="11">
        <f>$D119/Graph!G$50</f>
        <v>7285.9695999999994</v>
      </c>
      <c r="AC117" s="5">
        <f>INDEX(Graph!$D$26:$D$40,MATCH(AB117,Graph!$D$26:$D$40,1))</f>
        <v>6500</v>
      </c>
      <c r="AD117" s="7">
        <f>INDEX(Graph!$E$26:$E$40,MATCH(AB117,Graph!$D$26:$D$40,1))</f>
        <v>0</v>
      </c>
      <c r="AE117" s="5">
        <f>INDEX(Graph!$D$26:$D$40,MATCH(AB117,Graph!$D$26:$D$40,1)+1)</f>
        <v>100000</v>
      </c>
      <c r="AF117" s="7">
        <f>INDEX(Graph!$E$26:$E$40,MATCH(AB117,Graph!$D$26:$D$40,1)+1)</f>
        <v>0</v>
      </c>
      <c r="AG117" s="4">
        <f t="shared" si="41"/>
        <v>0</v>
      </c>
      <c r="AH117" s="7"/>
      <c r="AI117" s="11">
        <f>$D119/Graph!H$50</f>
        <v>4469.92</v>
      </c>
      <c r="AJ117" s="5">
        <f>INDEX(Graph!$D$26:$D$40,MATCH(AI117,Graph!$D$26:$D$40,1))</f>
        <v>4000</v>
      </c>
      <c r="AK117" s="7">
        <f>INDEX(Graph!$E$26:$E$40,MATCH(AI117,Graph!$D$26:$D$40,1))</f>
        <v>240</v>
      </c>
      <c r="AL117" s="5">
        <f>INDEX(Graph!$D$26:$D$40,MATCH(AI117,Graph!$D$26:$D$40,1)+1)</f>
        <v>4500</v>
      </c>
      <c r="AM117" s="7">
        <f>INDEX(Graph!$E$26:$E$40,MATCH(AI117,Graph!$D$26:$D$40,1)+1)</f>
        <v>265</v>
      </c>
      <c r="AN117" s="4">
        <f t="shared" si="42"/>
        <v>263.49599999999998</v>
      </c>
      <c r="AO117" s="7"/>
      <c r="AP117" s="11">
        <f>$D119/Graph!I$50</f>
        <v>3128.9439999999991</v>
      </c>
      <c r="AQ117" s="5">
        <f>INDEX(Graph!$D$26:$D$40,MATCH(AP117,Graph!$D$26:$D$40,1))</f>
        <v>3000</v>
      </c>
      <c r="AR117" s="7">
        <f>INDEX(Graph!$E$26:$E$40,MATCH(AP117,Graph!$D$26:$D$40,1))</f>
        <v>175</v>
      </c>
      <c r="AS117" s="5">
        <f>INDEX(Graph!$D$26:$D$40,MATCH(AP117,Graph!$D$26:$D$40,1)+1)</f>
        <v>3500</v>
      </c>
      <c r="AT117" s="7">
        <f>INDEX(Graph!$E$26:$E$40,MATCH(AP117,Graph!$D$26:$D$40,1)+1)</f>
        <v>210</v>
      </c>
      <c r="AU117" s="4">
        <f t="shared" si="43"/>
        <v>184.02607999999992</v>
      </c>
    </row>
    <row r="118" spans="4:47" ht="15.75" x14ac:dyDescent="0.3">
      <c r="D118" s="7">
        <v>111</v>
      </c>
      <c r="E118" s="8">
        <f>(D118/Graph!$C$3)*(D118/Graph!$C$3)*(D118/Graph!$C$3)*Graph!$C$4</f>
        <v>60.382433773327257</v>
      </c>
      <c r="F118" s="4">
        <f t="shared" si="30"/>
        <v>265.19659999999999</v>
      </c>
      <c r="G118" s="4">
        <f t="shared" si="31"/>
        <v>204.81416622667274</v>
      </c>
      <c r="H118" s="13">
        <f t="shared" si="32"/>
        <v>12.540105213670859</v>
      </c>
      <c r="I118" s="4"/>
      <c r="J118" s="12">
        <f t="shared" si="33"/>
        <v>152791.36800509787</v>
      </c>
      <c r="K118" s="9">
        <f t="shared" si="28"/>
        <v>3079.1401459751646</v>
      </c>
      <c r="L118" s="9">
        <f t="shared" si="34"/>
        <v>49.62144</v>
      </c>
      <c r="M118" s="9">
        <f t="shared" si="35"/>
        <v>0.44704000000000121</v>
      </c>
      <c r="N118" s="13">
        <f t="shared" si="29"/>
        <v>0.22390762905065989</v>
      </c>
      <c r="O118" s="4"/>
      <c r="P118" s="12">
        <f t="shared" si="36"/>
        <v>0</v>
      </c>
      <c r="Q118" s="4">
        <f t="shared" si="37"/>
        <v>0</v>
      </c>
      <c r="R118" s="4">
        <f t="shared" si="38"/>
        <v>265.19659999999999</v>
      </c>
      <c r="S118" s="4">
        <f t="shared" si="39"/>
        <v>185.98166999999992</v>
      </c>
      <c r="T118" s="4"/>
      <c r="U118" s="11">
        <f>$D118/Graph!F$50</f>
        <v>13555.830599999998</v>
      </c>
      <c r="V118" s="5">
        <f>INDEX(Graph!$D$26:$D$40,MATCH(U118,Graph!$D$26:$D$40,1))</f>
        <v>6500</v>
      </c>
      <c r="W118" s="7">
        <f>INDEX(Graph!$E$26:$E$40,MATCH(U118,Graph!$D$26:$D$40,1))</f>
        <v>0</v>
      </c>
      <c r="X118" s="5">
        <f>INDEX(Graph!$D$26:$D$40,MATCH(U118,Graph!$D$26:$D$40,1)+1)</f>
        <v>100000</v>
      </c>
      <c r="Y118" s="7">
        <f>INDEX(Graph!$E$26:$E$40,MATCH(U118,Graph!$D$26:$D$40,1)+1)</f>
        <v>0</v>
      </c>
      <c r="Z118" s="4">
        <f t="shared" si="40"/>
        <v>0</v>
      </c>
      <c r="AA118" s="7"/>
      <c r="AB118" s="11">
        <f>$D120/Graph!G$50</f>
        <v>7351.022899999999</v>
      </c>
      <c r="AC118" s="5">
        <f>INDEX(Graph!$D$26:$D$40,MATCH(AB118,Graph!$D$26:$D$40,1))</f>
        <v>6500</v>
      </c>
      <c r="AD118" s="7">
        <f>INDEX(Graph!$E$26:$E$40,MATCH(AB118,Graph!$D$26:$D$40,1))</f>
        <v>0</v>
      </c>
      <c r="AE118" s="5">
        <f>INDEX(Graph!$D$26:$D$40,MATCH(AB118,Graph!$D$26:$D$40,1)+1)</f>
        <v>100000</v>
      </c>
      <c r="AF118" s="7">
        <f>INDEX(Graph!$E$26:$E$40,MATCH(AB118,Graph!$D$26:$D$40,1)+1)</f>
        <v>0</v>
      </c>
      <c r="AG118" s="4">
        <f t="shared" si="41"/>
        <v>0</v>
      </c>
      <c r="AH118" s="7"/>
      <c r="AI118" s="11">
        <f>$D120/Graph!H$50</f>
        <v>4509.83</v>
      </c>
      <c r="AJ118" s="5">
        <f>INDEX(Graph!$D$26:$D$40,MATCH(AI118,Graph!$D$26:$D$40,1))</f>
        <v>4500</v>
      </c>
      <c r="AK118" s="7">
        <f>INDEX(Graph!$E$26:$E$40,MATCH(AI118,Graph!$D$26:$D$40,1))</f>
        <v>265</v>
      </c>
      <c r="AL118" s="5">
        <f>INDEX(Graph!$D$26:$D$40,MATCH(AI118,Graph!$D$26:$D$40,1)+1)</f>
        <v>5000</v>
      </c>
      <c r="AM118" s="7">
        <f>INDEX(Graph!$E$26:$E$40,MATCH(AI118,Graph!$D$26:$D$40,1)+1)</f>
        <v>275</v>
      </c>
      <c r="AN118" s="4">
        <f t="shared" si="42"/>
        <v>265.19659999999999</v>
      </c>
      <c r="AO118" s="7"/>
      <c r="AP118" s="11">
        <f>$D120/Graph!I$50</f>
        <v>3156.8809999999989</v>
      </c>
      <c r="AQ118" s="5">
        <f>INDEX(Graph!$D$26:$D$40,MATCH(AP118,Graph!$D$26:$D$40,1))</f>
        <v>3000</v>
      </c>
      <c r="AR118" s="7">
        <f>INDEX(Graph!$E$26:$E$40,MATCH(AP118,Graph!$D$26:$D$40,1))</f>
        <v>175</v>
      </c>
      <c r="AS118" s="5">
        <f>INDEX(Graph!$D$26:$D$40,MATCH(AP118,Graph!$D$26:$D$40,1)+1)</f>
        <v>3500</v>
      </c>
      <c r="AT118" s="7">
        <f>INDEX(Graph!$E$26:$E$40,MATCH(AP118,Graph!$D$26:$D$40,1)+1)</f>
        <v>210</v>
      </c>
      <c r="AU118" s="4">
        <f t="shared" si="43"/>
        <v>185.98166999999992</v>
      </c>
    </row>
    <row r="119" spans="4:47" ht="15.75" x14ac:dyDescent="0.3">
      <c r="D119" s="7">
        <v>112</v>
      </c>
      <c r="E119" s="8">
        <f>(D119/Graph!$C$3)*(D119/Graph!$C$3)*(D119/Graph!$C$3)*Graph!$C$4</f>
        <v>62.029137915339106</v>
      </c>
      <c r="F119" s="4">
        <f t="shared" si="30"/>
        <v>265.9948</v>
      </c>
      <c r="G119" s="4">
        <f t="shared" si="31"/>
        <v>203.96566208466089</v>
      </c>
      <c r="H119" s="13">
        <f t="shared" si="32"/>
        <v>12.766969883538845</v>
      </c>
      <c r="I119" s="4"/>
      <c r="J119" s="12">
        <f t="shared" si="33"/>
        <v>152158.38391515703</v>
      </c>
      <c r="K119" s="9">
        <f t="shared" si="28"/>
        <v>3039.005456430014</v>
      </c>
      <c r="L119" s="9">
        <f t="shared" si="34"/>
        <v>50.068480000000001</v>
      </c>
      <c r="M119" s="9">
        <f t="shared" si="35"/>
        <v>0.44704000000000121</v>
      </c>
      <c r="N119" s="13">
        <f t="shared" si="29"/>
        <v>0.22686466986798556</v>
      </c>
      <c r="O119" s="4"/>
      <c r="P119" s="12">
        <f t="shared" si="36"/>
        <v>0</v>
      </c>
      <c r="Q119" s="4">
        <f t="shared" si="37"/>
        <v>0</v>
      </c>
      <c r="R119" s="4">
        <f t="shared" si="38"/>
        <v>265.9948</v>
      </c>
      <c r="S119" s="4">
        <f t="shared" si="39"/>
        <v>187.93725999999992</v>
      </c>
      <c r="T119" s="4"/>
      <c r="U119" s="11">
        <f>$D119/Graph!F$50</f>
        <v>13677.955199999999</v>
      </c>
      <c r="V119" s="5">
        <f>INDEX(Graph!$D$26:$D$40,MATCH(U119,Graph!$D$26:$D$40,1))</f>
        <v>6500</v>
      </c>
      <c r="W119" s="7">
        <f>INDEX(Graph!$E$26:$E$40,MATCH(U119,Graph!$D$26:$D$40,1))</f>
        <v>0</v>
      </c>
      <c r="X119" s="5">
        <f>INDEX(Graph!$D$26:$D$40,MATCH(U119,Graph!$D$26:$D$40,1)+1)</f>
        <v>100000</v>
      </c>
      <c r="Y119" s="7">
        <f>INDEX(Graph!$E$26:$E$40,MATCH(U119,Graph!$D$26:$D$40,1)+1)</f>
        <v>0</v>
      </c>
      <c r="Z119" s="4">
        <f t="shared" si="40"/>
        <v>0</v>
      </c>
      <c r="AA119" s="7"/>
      <c r="AB119" s="11">
        <f>$D121/Graph!G$50</f>
        <v>7416.0761999999995</v>
      </c>
      <c r="AC119" s="5">
        <f>INDEX(Graph!$D$26:$D$40,MATCH(AB119,Graph!$D$26:$D$40,1))</f>
        <v>6500</v>
      </c>
      <c r="AD119" s="7">
        <f>INDEX(Graph!$E$26:$E$40,MATCH(AB119,Graph!$D$26:$D$40,1))</f>
        <v>0</v>
      </c>
      <c r="AE119" s="5">
        <f>INDEX(Graph!$D$26:$D$40,MATCH(AB119,Graph!$D$26:$D$40,1)+1)</f>
        <v>100000</v>
      </c>
      <c r="AF119" s="7">
        <f>INDEX(Graph!$E$26:$E$40,MATCH(AB119,Graph!$D$26:$D$40,1)+1)</f>
        <v>0</v>
      </c>
      <c r="AG119" s="4">
        <f t="shared" si="41"/>
        <v>0</v>
      </c>
      <c r="AH119" s="7"/>
      <c r="AI119" s="11">
        <f>$D121/Graph!H$50</f>
        <v>4549.74</v>
      </c>
      <c r="AJ119" s="5">
        <f>INDEX(Graph!$D$26:$D$40,MATCH(AI119,Graph!$D$26:$D$40,1))</f>
        <v>4500</v>
      </c>
      <c r="AK119" s="7">
        <f>INDEX(Graph!$E$26:$E$40,MATCH(AI119,Graph!$D$26:$D$40,1))</f>
        <v>265</v>
      </c>
      <c r="AL119" s="5">
        <f>INDEX(Graph!$D$26:$D$40,MATCH(AI119,Graph!$D$26:$D$40,1)+1)</f>
        <v>5000</v>
      </c>
      <c r="AM119" s="7">
        <f>INDEX(Graph!$E$26:$E$40,MATCH(AI119,Graph!$D$26:$D$40,1)+1)</f>
        <v>275</v>
      </c>
      <c r="AN119" s="4">
        <f t="shared" si="42"/>
        <v>265.9948</v>
      </c>
      <c r="AO119" s="7"/>
      <c r="AP119" s="11">
        <f>$D121/Graph!I$50</f>
        <v>3184.8179999999988</v>
      </c>
      <c r="AQ119" s="5">
        <f>INDEX(Graph!$D$26:$D$40,MATCH(AP119,Graph!$D$26:$D$40,1))</f>
        <v>3000</v>
      </c>
      <c r="AR119" s="7">
        <f>INDEX(Graph!$E$26:$E$40,MATCH(AP119,Graph!$D$26:$D$40,1))</f>
        <v>175</v>
      </c>
      <c r="AS119" s="5">
        <f>INDEX(Graph!$D$26:$D$40,MATCH(AP119,Graph!$D$26:$D$40,1)+1)</f>
        <v>3500</v>
      </c>
      <c r="AT119" s="7">
        <f>INDEX(Graph!$E$26:$E$40,MATCH(AP119,Graph!$D$26:$D$40,1)+1)</f>
        <v>210</v>
      </c>
      <c r="AU119" s="4">
        <f t="shared" si="43"/>
        <v>187.93725999999992</v>
      </c>
    </row>
    <row r="120" spans="4:47" ht="15.75" x14ac:dyDescent="0.3">
      <c r="D120" s="7">
        <v>113</v>
      </c>
      <c r="E120" s="8">
        <f>(D120/Graph!$C$3)*(D120/Graph!$C$3)*(D120/Graph!$C$3)*Graph!$C$4</f>
        <v>63.705511606736465</v>
      </c>
      <c r="F120" s="4">
        <f t="shared" si="30"/>
        <v>266.79300000000001</v>
      </c>
      <c r="G120" s="4">
        <f t="shared" si="31"/>
        <v>203.08748839326353</v>
      </c>
      <c r="H120" s="13">
        <f t="shared" si="32"/>
        <v>12.996849878609137</v>
      </c>
      <c r="I120" s="4"/>
      <c r="J120" s="12">
        <f t="shared" si="33"/>
        <v>151503.2663413746</v>
      </c>
      <c r="K120" s="9">
        <f t="shared" si="28"/>
        <v>2999.1429632195136</v>
      </c>
      <c r="L120" s="9">
        <f t="shared" si="34"/>
        <v>50.515520000000002</v>
      </c>
      <c r="M120" s="9">
        <f t="shared" si="35"/>
        <v>0.44704000000000121</v>
      </c>
      <c r="N120" s="13">
        <f t="shared" si="29"/>
        <v>0.22987999507029172</v>
      </c>
      <c r="O120" s="4"/>
      <c r="P120" s="12">
        <f t="shared" si="36"/>
        <v>0</v>
      </c>
      <c r="Q120" s="4">
        <f t="shared" si="37"/>
        <v>0</v>
      </c>
      <c r="R120" s="4">
        <f t="shared" si="38"/>
        <v>266.79300000000001</v>
      </c>
      <c r="S120" s="4">
        <f t="shared" si="39"/>
        <v>189.8928499999999</v>
      </c>
      <c r="T120" s="4"/>
      <c r="U120" s="11">
        <f>$D120/Graph!F$50</f>
        <v>13800.079799999998</v>
      </c>
      <c r="V120" s="5">
        <f>INDEX(Graph!$D$26:$D$40,MATCH(U120,Graph!$D$26:$D$40,1))</f>
        <v>6500</v>
      </c>
      <c r="W120" s="7">
        <f>INDEX(Graph!$E$26:$E$40,MATCH(U120,Graph!$D$26:$D$40,1))</f>
        <v>0</v>
      </c>
      <c r="X120" s="5">
        <f>INDEX(Graph!$D$26:$D$40,MATCH(U120,Graph!$D$26:$D$40,1)+1)</f>
        <v>100000</v>
      </c>
      <c r="Y120" s="7">
        <f>INDEX(Graph!$E$26:$E$40,MATCH(U120,Graph!$D$26:$D$40,1)+1)</f>
        <v>0</v>
      </c>
      <c r="Z120" s="4">
        <f t="shared" si="40"/>
        <v>0</v>
      </c>
      <c r="AA120" s="7"/>
      <c r="AB120" s="11">
        <f>$D122/Graph!G$50</f>
        <v>7481.1294999999991</v>
      </c>
      <c r="AC120" s="5">
        <f>INDEX(Graph!$D$26:$D$40,MATCH(AB120,Graph!$D$26:$D$40,1))</f>
        <v>6500</v>
      </c>
      <c r="AD120" s="7">
        <f>INDEX(Graph!$E$26:$E$40,MATCH(AB120,Graph!$D$26:$D$40,1))</f>
        <v>0</v>
      </c>
      <c r="AE120" s="5">
        <f>INDEX(Graph!$D$26:$D$40,MATCH(AB120,Graph!$D$26:$D$40,1)+1)</f>
        <v>100000</v>
      </c>
      <c r="AF120" s="7">
        <f>INDEX(Graph!$E$26:$E$40,MATCH(AB120,Graph!$D$26:$D$40,1)+1)</f>
        <v>0</v>
      </c>
      <c r="AG120" s="4">
        <f t="shared" si="41"/>
        <v>0</v>
      </c>
      <c r="AH120" s="7"/>
      <c r="AI120" s="11">
        <f>$D122/Graph!H$50</f>
        <v>4589.6499999999996</v>
      </c>
      <c r="AJ120" s="5">
        <f>INDEX(Graph!$D$26:$D$40,MATCH(AI120,Graph!$D$26:$D$40,1))</f>
        <v>4500</v>
      </c>
      <c r="AK120" s="7">
        <f>INDEX(Graph!$E$26:$E$40,MATCH(AI120,Graph!$D$26:$D$40,1))</f>
        <v>265</v>
      </c>
      <c r="AL120" s="5">
        <f>INDEX(Graph!$D$26:$D$40,MATCH(AI120,Graph!$D$26:$D$40,1)+1)</f>
        <v>5000</v>
      </c>
      <c r="AM120" s="7">
        <f>INDEX(Graph!$E$26:$E$40,MATCH(AI120,Graph!$D$26:$D$40,1)+1)</f>
        <v>275</v>
      </c>
      <c r="AN120" s="4">
        <f t="shared" si="42"/>
        <v>266.79300000000001</v>
      </c>
      <c r="AO120" s="7"/>
      <c r="AP120" s="11">
        <f>$D122/Graph!I$50</f>
        <v>3212.7549999999987</v>
      </c>
      <c r="AQ120" s="5">
        <f>INDEX(Graph!$D$26:$D$40,MATCH(AP120,Graph!$D$26:$D$40,1))</f>
        <v>3000</v>
      </c>
      <c r="AR120" s="7">
        <f>INDEX(Graph!$E$26:$E$40,MATCH(AP120,Graph!$D$26:$D$40,1))</f>
        <v>175</v>
      </c>
      <c r="AS120" s="5">
        <f>INDEX(Graph!$D$26:$D$40,MATCH(AP120,Graph!$D$26:$D$40,1)+1)</f>
        <v>3500</v>
      </c>
      <c r="AT120" s="7">
        <f>INDEX(Graph!$E$26:$E$40,MATCH(AP120,Graph!$D$26:$D$40,1)+1)</f>
        <v>210</v>
      </c>
      <c r="AU120" s="4">
        <f t="shared" si="43"/>
        <v>189.8928499999999</v>
      </c>
    </row>
    <row r="121" spans="4:47" ht="15.75" x14ac:dyDescent="0.3">
      <c r="D121" s="7">
        <v>114</v>
      </c>
      <c r="E121" s="8">
        <f>(D121/Graph!$C$3)*(D121/Graph!$C$3)*(D121/Graph!$C$3)*Graph!$C$4</f>
        <v>65.411819754210285</v>
      </c>
      <c r="F121" s="4">
        <f t="shared" si="30"/>
        <v>267.59120000000001</v>
      </c>
      <c r="G121" s="4">
        <f t="shared" si="31"/>
        <v>202.17938024578973</v>
      </c>
      <c r="H121" s="13">
        <f t="shared" si="32"/>
        <v>13.229805875461349</v>
      </c>
      <c r="I121" s="4"/>
      <c r="J121" s="12">
        <f t="shared" si="33"/>
        <v>150825.81766335914</v>
      </c>
      <c r="K121" s="9">
        <f t="shared" si="28"/>
        <v>2959.5416255258597</v>
      </c>
      <c r="L121" s="9">
        <f t="shared" si="34"/>
        <v>50.962559999999996</v>
      </c>
      <c r="M121" s="9">
        <f t="shared" si="35"/>
        <v>0.44703999999999411</v>
      </c>
      <c r="N121" s="13">
        <f t="shared" si="29"/>
        <v>0.23295599685221144</v>
      </c>
      <c r="O121" s="4"/>
      <c r="P121" s="12">
        <f t="shared" si="36"/>
        <v>0</v>
      </c>
      <c r="Q121" s="4">
        <f t="shared" si="37"/>
        <v>0</v>
      </c>
      <c r="R121" s="4">
        <f t="shared" si="38"/>
        <v>267.59120000000001</v>
      </c>
      <c r="S121" s="4">
        <f t="shared" si="39"/>
        <v>191.84843999999993</v>
      </c>
      <c r="T121" s="4"/>
      <c r="U121" s="11">
        <f>$D121/Graph!F$50</f>
        <v>13922.204399999999</v>
      </c>
      <c r="V121" s="5">
        <f>INDEX(Graph!$D$26:$D$40,MATCH(U121,Graph!$D$26:$D$40,1))</f>
        <v>6500</v>
      </c>
      <c r="W121" s="7">
        <f>INDEX(Graph!$E$26:$E$40,MATCH(U121,Graph!$D$26:$D$40,1))</f>
        <v>0</v>
      </c>
      <c r="X121" s="5">
        <f>INDEX(Graph!$D$26:$D$40,MATCH(U121,Graph!$D$26:$D$40,1)+1)</f>
        <v>100000</v>
      </c>
      <c r="Y121" s="7">
        <f>INDEX(Graph!$E$26:$E$40,MATCH(U121,Graph!$D$26:$D$40,1)+1)</f>
        <v>0</v>
      </c>
      <c r="Z121" s="4">
        <f t="shared" si="40"/>
        <v>0</v>
      </c>
      <c r="AA121" s="7"/>
      <c r="AB121" s="11">
        <f>$D123/Graph!G$50</f>
        <v>7546.1827999999996</v>
      </c>
      <c r="AC121" s="5">
        <f>INDEX(Graph!$D$26:$D$40,MATCH(AB121,Graph!$D$26:$D$40,1))</f>
        <v>6500</v>
      </c>
      <c r="AD121" s="7">
        <f>INDEX(Graph!$E$26:$E$40,MATCH(AB121,Graph!$D$26:$D$40,1))</f>
        <v>0</v>
      </c>
      <c r="AE121" s="5">
        <f>INDEX(Graph!$D$26:$D$40,MATCH(AB121,Graph!$D$26:$D$40,1)+1)</f>
        <v>100000</v>
      </c>
      <c r="AF121" s="7">
        <f>INDEX(Graph!$E$26:$E$40,MATCH(AB121,Graph!$D$26:$D$40,1)+1)</f>
        <v>0</v>
      </c>
      <c r="AG121" s="4">
        <f t="shared" si="41"/>
        <v>0</v>
      </c>
      <c r="AH121" s="7"/>
      <c r="AI121" s="11">
        <f>$D123/Graph!H$50</f>
        <v>4629.5599999999995</v>
      </c>
      <c r="AJ121" s="5">
        <f>INDEX(Graph!$D$26:$D$40,MATCH(AI121,Graph!$D$26:$D$40,1))</f>
        <v>4500</v>
      </c>
      <c r="AK121" s="7">
        <f>INDEX(Graph!$E$26:$E$40,MATCH(AI121,Graph!$D$26:$D$40,1))</f>
        <v>265</v>
      </c>
      <c r="AL121" s="5">
        <f>INDEX(Graph!$D$26:$D$40,MATCH(AI121,Graph!$D$26:$D$40,1)+1)</f>
        <v>5000</v>
      </c>
      <c r="AM121" s="7">
        <f>INDEX(Graph!$E$26:$E$40,MATCH(AI121,Graph!$D$26:$D$40,1)+1)</f>
        <v>275</v>
      </c>
      <c r="AN121" s="4">
        <f t="shared" si="42"/>
        <v>267.59120000000001</v>
      </c>
      <c r="AO121" s="7"/>
      <c r="AP121" s="11">
        <f>$D123/Graph!I$50</f>
        <v>3240.6919999999991</v>
      </c>
      <c r="AQ121" s="5">
        <f>INDEX(Graph!$D$26:$D$40,MATCH(AP121,Graph!$D$26:$D$40,1))</f>
        <v>3000</v>
      </c>
      <c r="AR121" s="7">
        <f>INDEX(Graph!$E$26:$E$40,MATCH(AP121,Graph!$D$26:$D$40,1))</f>
        <v>175</v>
      </c>
      <c r="AS121" s="5">
        <f>INDEX(Graph!$D$26:$D$40,MATCH(AP121,Graph!$D$26:$D$40,1)+1)</f>
        <v>3500</v>
      </c>
      <c r="AT121" s="7">
        <f>INDEX(Graph!$E$26:$E$40,MATCH(AP121,Graph!$D$26:$D$40,1)+1)</f>
        <v>210</v>
      </c>
      <c r="AU121" s="4">
        <f t="shared" si="43"/>
        <v>191.84843999999993</v>
      </c>
    </row>
    <row r="122" spans="4:47" ht="15.75" x14ac:dyDescent="0.3">
      <c r="D122" s="7">
        <v>115</v>
      </c>
      <c r="E122" s="8">
        <f>(D122/Graph!$C$3)*(D122/Graph!$C$3)*(D122/Graph!$C$3)*Graph!$C$4</f>
        <v>67.148327264451524</v>
      </c>
      <c r="F122" s="4">
        <f t="shared" si="30"/>
        <v>268.38939999999997</v>
      </c>
      <c r="G122" s="4">
        <f t="shared" si="31"/>
        <v>201.24107273554844</v>
      </c>
      <c r="H122" s="13">
        <f t="shared" si="32"/>
        <v>13.465901055534237</v>
      </c>
      <c r="I122" s="4"/>
      <c r="J122" s="12">
        <f t="shared" si="33"/>
        <v>150125.84026071912</v>
      </c>
      <c r="K122" s="9">
        <f t="shared" si="28"/>
        <v>2920.1907865596918</v>
      </c>
      <c r="L122" s="9">
        <f t="shared" si="34"/>
        <v>51.409599999999998</v>
      </c>
      <c r="M122" s="9">
        <f t="shared" si="35"/>
        <v>0.44704000000000121</v>
      </c>
      <c r="N122" s="13">
        <f t="shared" si="29"/>
        <v>0.23609518007288904</v>
      </c>
      <c r="O122" s="4"/>
      <c r="P122" s="12">
        <f t="shared" si="36"/>
        <v>0</v>
      </c>
      <c r="Q122" s="4">
        <f t="shared" si="37"/>
        <v>0</v>
      </c>
      <c r="R122" s="4">
        <f t="shared" si="38"/>
        <v>268.38939999999997</v>
      </c>
      <c r="S122" s="4">
        <f t="shared" si="39"/>
        <v>193.80402999999993</v>
      </c>
      <c r="T122" s="4"/>
      <c r="U122" s="11">
        <f>$D122/Graph!F$50</f>
        <v>14044.328999999998</v>
      </c>
      <c r="V122" s="5">
        <f>INDEX(Graph!$D$26:$D$40,MATCH(U122,Graph!$D$26:$D$40,1))</f>
        <v>6500</v>
      </c>
      <c r="W122" s="7">
        <f>INDEX(Graph!$E$26:$E$40,MATCH(U122,Graph!$D$26:$D$40,1))</f>
        <v>0</v>
      </c>
      <c r="X122" s="5">
        <f>INDEX(Graph!$D$26:$D$40,MATCH(U122,Graph!$D$26:$D$40,1)+1)</f>
        <v>100000</v>
      </c>
      <c r="Y122" s="7">
        <f>INDEX(Graph!$E$26:$E$40,MATCH(U122,Graph!$D$26:$D$40,1)+1)</f>
        <v>0</v>
      </c>
      <c r="Z122" s="4">
        <f t="shared" si="40"/>
        <v>0</v>
      </c>
      <c r="AA122" s="7"/>
      <c r="AB122" s="11">
        <f>$D124/Graph!G$50</f>
        <v>7611.2360999999992</v>
      </c>
      <c r="AC122" s="5">
        <f>INDEX(Graph!$D$26:$D$40,MATCH(AB122,Graph!$D$26:$D$40,1))</f>
        <v>6500</v>
      </c>
      <c r="AD122" s="7">
        <f>INDEX(Graph!$E$26:$E$40,MATCH(AB122,Graph!$D$26:$D$40,1))</f>
        <v>0</v>
      </c>
      <c r="AE122" s="5">
        <f>INDEX(Graph!$D$26:$D$40,MATCH(AB122,Graph!$D$26:$D$40,1)+1)</f>
        <v>100000</v>
      </c>
      <c r="AF122" s="7">
        <f>INDEX(Graph!$E$26:$E$40,MATCH(AB122,Graph!$D$26:$D$40,1)+1)</f>
        <v>0</v>
      </c>
      <c r="AG122" s="4">
        <f t="shared" si="41"/>
        <v>0</v>
      </c>
      <c r="AH122" s="7"/>
      <c r="AI122" s="11">
        <f>$D124/Graph!H$50</f>
        <v>4669.4699999999993</v>
      </c>
      <c r="AJ122" s="5">
        <f>INDEX(Graph!$D$26:$D$40,MATCH(AI122,Graph!$D$26:$D$40,1))</f>
        <v>4500</v>
      </c>
      <c r="AK122" s="7">
        <f>INDEX(Graph!$E$26:$E$40,MATCH(AI122,Graph!$D$26:$D$40,1))</f>
        <v>265</v>
      </c>
      <c r="AL122" s="5">
        <f>INDEX(Graph!$D$26:$D$40,MATCH(AI122,Graph!$D$26:$D$40,1)+1)</f>
        <v>5000</v>
      </c>
      <c r="AM122" s="7">
        <f>INDEX(Graph!$E$26:$E$40,MATCH(AI122,Graph!$D$26:$D$40,1)+1)</f>
        <v>275</v>
      </c>
      <c r="AN122" s="4">
        <f t="shared" si="42"/>
        <v>268.38939999999997</v>
      </c>
      <c r="AO122" s="7"/>
      <c r="AP122" s="11">
        <f>$D124/Graph!I$50</f>
        <v>3268.628999999999</v>
      </c>
      <c r="AQ122" s="5">
        <f>INDEX(Graph!$D$26:$D$40,MATCH(AP122,Graph!$D$26:$D$40,1))</f>
        <v>3000</v>
      </c>
      <c r="AR122" s="7">
        <f>INDEX(Graph!$E$26:$E$40,MATCH(AP122,Graph!$D$26:$D$40,1))</f>
        <v>175</v>
      </c>
      <c r="AS122" s="5">
        <f>INDEX(Graph!$D$26:$D$40,MATCH(AP122,Graph!$D$26:$D$40,1)+1)</f>
        <v>3500</v>
      </c>
      <c r="AT122" s="7">
        <f>INDEX(Graph!$E$26:$E$40,MATCH(AP122,Graph!$D$26:$D$40,1)+1)</f>
        <v>210</v>
      </c>
      <c r="AU122" s="4">
        <f t="shared" si="43"/>
        <v>193.80402999999993</v>
      </c>
    </row>
    <row r="123" spans="4:47" ht="15.75" x14ac:dyDescent="0.3">
      <c r="D123" s="7">
        <v>116</v>
      </c>
      <c r="E123" s="8">
        <f>(D123/Graph!$C$3)*(D123/Graph!$C$3)*(D123/Graph!$C$3)*Graph!$C$4</f>
        <v>68.915299044151126</v>
      </c>
      <c r="F123" s="4">
        <f t="shared" si="30"/>
        <v>269.18759999999997</v>
      </c>
      <c r="G123" s="4">
        <f t="shared" si="31"/>
        <v>200.27230095584883</v>
      </c>
      <c r="H123" s="13">
        <f t="shared" si="32"/>
        <v>13.70520122492494</v>
      </c>
      <c r="I123" s="4"/>
      <c r="J123" s="12">
        <f t="shared" si="33"/>
        <v>149403.13651306322</v>
      </c>
      <c r="K123" s="9">
        <f t="shared" si="28"/>
        <v>2881.0801570071494</v>
      </c>
      <c r="L123" s="9">
        <f t="shared" si="34"/>
        <v>51.856639999999999</v>
      </c>
      <c r="M123" s="9">
        <f t="shared" si="35"/>
        <v>0.44704000000000121</v>
      </c>
      <c r="N123" s="13">
        <f t="shared" si="29"/>
        <v>0.23930016939070226</v>
      </c>
      <c r="O123" s="4"/>
      <c r="P123" s="12">
        <f t="shared" si="36"/>
        <v>0</v>
      </c>
      <c r="Q123" s="4">
        <f t="shared" si="37"/>
        <v>0</v>
      </c>
      <c r="R123" s="4">
        <f t="shared" si="38"/>
        <v>269.18759999999997</v>
      </c>
      <c r="S123" s="4">
        <f t="shared" si="39"/>
        <v>195.75961999999993</v>
      </c>
      <c r="T123" s="4"/>
      <c r="U123" s="11">
        <f>$D123/Graph!F$50</f>
        <v>14166.453599999997</v>
      </c>
      <c r="V123" s="5">
        <f>INDEX(Graph!$D$26:$D$40,MATCH(U123,Graph!$D$26:$D$40,1))</f>
        <v>6500</v>
      </c>
      <c r="W123" s="7">
        <f>INDEX(Graph!$E$26:$E$40,MATCH(U123,Graph!$D$26:$D$40,1))</f>
        <v>0</v>
      </c>
      <c r="X123" s="5">
        <f>INDEX(Graph!$D$26:$D$40,MATCH(U123,Graph!$D$26:$D$40,1)+1)</f>
        <v>100000</v>
      </c>
      <c r="Y123" s="7">
        <f>INDEX(Graph!$E$26:$E$40,MATCH(U123,Graph!$D$26:$D$40,1)+1)</f>
        <v>0</v>
      </c>
      <c r="Z123" s="4">
        <f t="shared" si="40"/>
        <v>0</v>
      </c>
      <c r="AA123" s="7"/>
      <c r="AB123" s="11">
        <f>$D125/Graph!G$50</f>
        <v>7676.2893999999987</v>
      </c>
      <c r="AC123" s="5">
        <f>INDEX(Graph!$D$26:$D$40,MATCH(AB123,Graph!$D$26:$D$40,1))</f>
        <v>6500</v>
      </c>
      <c r="AD123" s="7">
        <f>INDEX(Graph!$E$26:$E$40,MATCH(AB123,Graph!$D$26:$D$40,1))</f>
        <v>0</v>
      </c>
      <c r="AE123" s="5">
        <f>INDEX(Graph!$D$26:$D$40,MATCH(AB123,Graph!$D$26:$D$40,1)+1)</f>
        <v>100000</v>
      </c>
      <c r="AF123" s="7">
        <f>INDEX(Graph!$E$26:$E$40,MATCH(AB123,Graph!$D$26:$D$40,1)+1)</f>
        <v>0</v>
      </c>
      <c r="AG123" s="4">
        <f t="shared" si="41"/>
        <v>0</v>
      </c>
      <c r="AH123" s="7"/>
      <c r="AI123" s="11">
        <f>$D125/Graph!H$50</f>
        <v>4709.38</v>
      </c>
      <c r="AJ123" s="5">
        <f>INDEX(Graph!$D$26:$D$40,MATCH(AI123,Graph!$D$26:$D$40,1))</f>
        <v>4500</v>
      </c>
      <c r="AK123" s="7">
        <f>INDEX(Graph!$E$26:$E$40,MATCH(AI123,Graph!$D$26:$D$40,1))</f>
        <v>265</v>
      </c>
      <c r="AL123" s="5">
        <f>INDEX(Graph!$D$26:$D$40,MATCH(AI123,Graph!$D$26:$D$40,1)+1)</f>
        <v>5000</v>
      </c>
      <c r="AM123" s="7">
        <f>INDEX(Graph!$E$26:$E$40,MATCH(AI123,Graph!$D$26:$D$40,1)+1)</f>
        <v>275</v>
      </c>
      <c r="AN123" s="4">
        <f t="shared" si="42"/>
        <v>269.18759999999997</v>
      </c>
      <c r="AO123" s="7"/>
      <c r="AP123" s="11">
        <f>$D125/Graph!I$50</f>
        <v>3296.5659999999989</v>
      </c>
      <c r="AQ123" s="5">
        <f>INDEX(Graph!$D$26:$D$40,MATCH(AP123,Graph!$D$26:$D$40,1))</f>
        <v>3000</v>
      </c>
      <c r="AR123" s="7">
        <f>INDEX(Graph!$E$26:$E$40,MATCH(AP123,Graph!$D$26:$D$40,1))</f>
        <v>175</v>
      </c>
      <c r="AS123" s="5">
        <f>INDEX(Graph!$D$26:$D$40,MATCH(AP123,Graph!$D$26:$D$40,1)+1)</f>
        <v>3500</v>
      </c>
      <c r="AT123" s="7">
        <f>INDEX(Graph!$E$26:$E$40,MATCH(AP123,Graph!$D$26:$D$40,1)+1)</f>
        <v>210</v>
      </c>
      <c r="AU123" s="4">
        <f t="shared" si="43"/>
        <v>195.75961999999993</v>
      </c>
    </row>
    <row r="124" spans="4:47" ht="15.75" x14ac:dyDescent="0.3">
      <c r="D124" s="7">
        <v>117</v>
      </c>
      <c r="E124" s="8">
        <f>(D124/Graph!$C$3)*(D124/Graph!$C$3)*(D124/Graph!$C$3)*Graph!$C$4</f>
        <v>70.713000000000008</v>
      </c>
      <c r="F124" s="4">
        <f t="shared" si="30"/>
        <v>269.98579999999998</v>
      </c>
      <c r="G124" s="4">
        <f t="shared" si="31"/>
        <v>199.27279999999996</v>
      </c>
      <c r="H124" s="13">
        <f t="shared" si="32"/>
        <v>13.947774941861923</v>
      </c>
      <c r="I124" s="4"/>
      <c r="J124" s="12">
        <f t="shared" si="33"/>
        <v>148657.50879999998</v>
      </c>
      <c r="K124" s="9">
        <f t="shared" si="28"/>
        <v>2842.1997993257833</v>
      </c>
      <c r="L124" s="9">
        <f t="shared" si="34"/>
        <v>52.30368</v>
      </c>
      <c r="M124" s="9">
        <f t="shared" si="35"/>
        <v>0.44704000000000121</v>
      </c>
      <c r="N124" s="13">
        <f t="shared" si="29"/>
        <v>0.24257371693698282</v>
      </c>
      <c r="O124" s="4"/>
      <c r="P124" s="12">
        <f t="shared" si="36"/>
        <v>0</v>
      </c>
      <c r="Q124" s="4">
        <f t="shared" si="37"/>
        <v>0</v>
      </c>
      <c r="R124" s="4">
        <f t="shared" si="38"/>
        <v>269.98579999999998</v>
      </c>
      <c r="S124" s="4">
        <f t="shared" si="39"/>
        <v>197.7152099999999</v>
      </c>
      <c r="T124" s="4"/>
      <c r="U124" s="11">
        <f>$D124/Graph!F$50</f>
        <v>14288.578199999998</v>
      </c>
      <c r="V124" s="5">
        <f>INDEX(Graph!$D$26:$D$40,MATCH(U124,Graph!$D$26:$D$40,1))</f>
        <v>6500</v>
      </c>
      <c r="W124" s="7">
        <f>INDEX(Graph!$E$26:$E$40,MATCH(U124,Graph!$D$26:$D$40,1))</f>
        <v>0</v>
      </c>
      <c r="X124" s="5">
        <f>INDEX(Graph!$D$26:$D$40,MATCH(U124,Graph!$D$26:$D$40,1)+1)</f>
        <v>100000</v>
      </c>
      <c r="Y124" s="7">
        <f>INDEX(Graph!$E$26:$E$40,MATCH(U124,Graph!$D$26:$D$40,1)+1)</f>
        <v>0</v>
      </c>
      <c r="Z124" s="4">
        <f t="shared" si="40"/>
        <v>0</v>
      </c>
      <c r="AA124" s="7"/>
      <c r="AB124" s="11">
        <f>$D126/Graph!G$50</f>
        <v>7741.3426999999992</v>
      </c>
      <c r="AC124" s="5">
        <f>INDEX(Graph!$D$26:$D$40,MATCH(AB124,Graph!$D$26:$D$40,1))</f>
        <v>6500</v>
      </c>
      <c r="AD124" s="7">
        <f>INDEX(Graph!$E$26:$E$40,MATCH(AB124,Graph!$D$26:$D$40,1))</f>
        <v>0</v>
      </c>
      <c r="AE124" s="5">
        <f>INDEX(Graph!$D$26:$D$40,MATCH(AB124,Graph!$D$26:$D$40,1)+1)</f>
        <v>100000</v>
      </c>
      <c r="AF124" s="7">
        <f>INDEX(Graph!$E$26:$E$40,MATCH(AB124,Graph!$D$26:$D$40,1)+1)</f>
        <v>0</v>
      </c>
      <c r="AG124" s="4">
        <f t="shared" si="41"/>
        <v>0</v>
      </c>
      <c r="AH124" s="7"/>
      <c r="AI124" s="11">
        <f>$D126/Graph!H$50</f>
        <v>4749.29</v>
      </c>
      <c r="AJ124" s="5">
        <f>INDEX(Graph!$D$26:$D$40,MATCH(AI124,Graph!$D$26:$D$40,1))</f>
        <v>4500</v>
      </c>
      <c r="AK124" s="7">
        <f>INDEX(Graph!$E$26:$E$40,MATCH(AI124,Graph!$D$26:$D$40,1))</f>
        <v>265</v>
      </c>
      <c r="AL124" s="5">
        <f>INDEX(Graph!$D$26:$D$40,MATCH(AI124,Graph!$D$26:$D$40,1)+1)</f>
        <v>5000</v>
      </c>
      <c r="AM124" s="7">
        <f>INDEX(Graph!$E$26:$E$40,MATCH(AI124,Graph!$D$26:$D$40,1)+1)</f>
        <v>275</v>
      </c>
      <c r="AN124" s="4">
        <f t="shared" si="42"/>
        <v>269.98579999999998</v>
      </c>
      <c r="AO124" s="7"/>
      <c r="AP124" s="11">
        <f>$D126/Graph!I$50</f>
        <v>3324.5029999999988</v>
      </c>
      <c r="AQ124" s="5">
        <f>INDEX(Graph!$D$26:$D$40,MATCH(AP124,Graph!$D$26:$D$40,1))</f>
        <v>3000</v>
      </c>
      <c r="AR124" s="7">
        <f>INDEX(Graph!$E$26:$E$40,MATCH(AP124,Graph!$D$26:$D$40,1))</f>
        <v>175</v>
      </c>
      <c r="AS124" s="5">
        <f>INDEX(Graph!$D$26:$D$40,MATCH(AP124,Graph!$D$26:$D$40,1)+1)</f>
        <v>3500</v>
      </c>
      <c r="AT124" s="7">
        <f>INDEX(Graph!$E$26:$E$40,MATCH(AP124,Graph!$D$26:$D$40,1)+1)</f>
        <v>210</v>
      </c>
      <c r="AU124" s="4">
        <f t="shared" si="43"/>
        <v>197.7152099999999</v>
      </c>
    </row>
    <row r="125" spans="4:47" ht="15.75" x14ac:dyDescent="0.3">
      <c r="D125" s="7">
        <v>118</v>
      </c>
      <c r="E125" s="8">
        <f>(D125/Graph!$C$3)*(D125/Graph!$C$3)*(D125/Graph!$C$3)*Graph!$C$4</f>
        <v>72.541695038689113</v>
      </c>
      <c r="F125" s="4">
        <f t="shared" si="30"/>
        <v>270.78399999999999</v>
      </c>
      <c r="G125" s="4">
        <f t="shared" si="31"/>
        <v>198.24230496131088</v>
      </c>
      <c r="H125" s="13">
        <f t="shared" si="32"/>
        <v>14.19369365243883</v>
      </c>
      <c r="I125" s="4"/>
      <c r="J125" s="12">
        <f t="shared" si="33"/>
        <v>147888.75950113792</v>
      </c>
      <c r="K125" s="9">
        <f t="shared" si="28"/>
        <v>2803.540112838989</v>
      </c>
      <c r="L125" s="9">
        <f t="shared" si="34"/>
        <v>52.750720000000001</v>
      </c>
      <c r="M125" s="9">
        <f t="shared" si="35"/>
        <v>0.44704000000000121</v>
      </c>
      <c r="N125" s="13">
        <f t="shared" si="29"/>
        <v>0.24591871057690748</v>
      </c>
      <c r="O125" s="4"/>
      <c r="P125" s="12">
        <f t="shared" si="36"/>
        <v>0</v>
      </c>
      <c r="Q125" s="4">
        <f t="shared" si="37"/>
        <v>0</v>
      </c>
      <c r="R125" s="4">
        <f t="shared" si="38"/>
        <v>270.78399999999999</v>
      </c>
      <c r="S125" s="4">
        <f t="shared" si="39"/>
        <v>199.67079999999993</v>
      </c>
      <c r="T125" s="4"/>
      <c r="U125" s="11">
        <f>$D125/Graph!F$50</f>
        <v>14410.702799999997</v>
      </c>
      <c r="V125" s="5">
        <f>INDEX(Graph!$D$26:$D$40,MATCH(U125,Graph!$D$26:$D$40,1))</f>
        <v>6500</v>
      </c>
      <c r="W125" s="7">
        <f>INDEX(Graph!$E$26:$E$40,MATCH(U125,Graph!$D$26:$D$40,1))</f>
        <v>0</v>
      </c>
      <c r="X125" s="5">
        <f>INDEX(Graph!$D$26:$D$40,MATCH(U125,Graph!$D$26:$D$40,1)+1)</f>
        <v>100000</v>
      </c>
      <c r="Y125" s="7">
        <f>INDEX(Graph!$E$26:$E$40,MATCH(U125,Graph!$D$26:$D$40,1)+1)</f>
        <v>0</v>
      </c>
      <c r="Z125" s="4">
        <f t="shared" si="40"/>
        <v>0</v>
      </c>
      <c r="AA125" s="7"/>
      <c r="AB125" s="11">
        <f>$D127/Graph!G$50</f>
        <v>7806.3959999999988</v>
      </c>
      <c r="AC125" s="5">
        <f>INDEX(Graph!$D$26:$D$40,MATCH(AB125,Graph!$D$26:$D$40,1))</f>
        <v>6500</v>
      </c>
      <c r="AD125" s="7">
        <f>INDEX(Graph!$E$26:$E$40,MATCH(AB125,Graph!$D$26:$D$40,1))</f>
        <v>0</v>
      </c>
      <c r="AE125" s="5">
        <f>INDEX(Graph!$D$26:$D$40,MATCH(AB125,Graph!$D$26:$D$40,1)+1)</f>
        <v>100000</v>
      </c>
      <c r="AF125" s="7">
        <f>INDEX(Graph!$E$26:$E$40,MATCH(AB125,Graph!$D$26:$D$40,1)+1)</f>
        <v>0</v>
      </c>
      <c r="AG125" s="4">
        <f t="shared" si="41"/>
        <v>0</v>
      </c>
      <c r="AH125" s="7"/>
      <c r="AI125" s="11">
        <f>$D127/Graph!H$50</f>
        <v>4789.2</v>
      </c>
      <c r="AJ125" s="5">
        <f>INDEX(Graph!$D$26:$D$40,MATCH(AI125,Graph!$D$26:$D$40,1))</f>
        <v>4500</v>
      </c>
      <c r="AK125" s="7">
        <f>INDEX(Graph!$E$26:$E$40,MATCH(AI125,Graph!$D$26:$D$40,1))</f>
        <v>265</v>
      </c>
      <c r="AL125" s="5">
        <f>INDEX(Graph!$D$26:$D$40,MATCH(AI125,Graph!$D$26:$D$40,1)+1)</f>
        <v>5000</v>
      </c>
      <c r="AM125" s="7">
        <f>INDEX(Graph!$E$26:$E$40,MATCH(AI125,Graph!$D$26:$D$40,1)+1)</f>
        <v>275</v>
      </c>
      <c r="AN125" s="4">
        <f t="shared" si="42"/>
        <v>270.78399999999999</v>
      </c>
      <c r="AO125" s="7"/>
      <c r="AP125" s="11">
        <f>$D127/Graph!I$50</f>
        <v>3352.4399999999991</v>
      </c>
      <c r="AQ125" s="5">
        <f>INDEX(Graph!$D$26:$D$40,MATCH(AP125,Graph!$D$26:$D$40,1))</f>
        <v>3000</v>
      </c>
      <c r="AR125" s="7">
        <f>INDEX(Graph!$E$26:$E$40,MATCH(AP125,Graph!$D$26:$D$40,1))</f>
        <v>175</v>
      </c>
      <c r="AS125" s="5">
        <f>INDEX(Graph!$D$26:$D$40,MATCH(AP125,Graph!$D$26:$D$40,1)+1)</f>
        <v>3500</v>
      </c>
      <c r="AT125" s="7">
        <f>INDEX(Graph!$E$26:$E$40,MATCH(AP125,Graph!$D$26:$D$40,1)+1)</f>
        <v>210</v>
      </c>
      <c r="AU125" s="4">
        <f t="shared" si="43"/>
        <v>199.67079999999993</v>
      </c>
    </row>
    <row r="126" spans="4:47" ht="15.75" x14ac:dyDescent="0.3">
      <c r="D126" s="7">
        <v>119</v>
      </c>
      <c r="E126" s="8">
        <f>(D126/Graph!$C$3)*(D126/Graph!$C$3)*(D126/Graph!$C$3)*Graph!$C$4</f>
        <v>74.401649066909414</v>
      </c>
      <c r="F126" s="4">
        <f t="shared" si="30"/>
        <v>271.5822</v>
      </c>
      <c r="G126" s="4">
        <f t="shared" si="31"/>
        <v>197.18055093309059</v>
      </c>
      <c r="H126" s="13">
        <f t="shared" si="32"/>
        <v>14.443031835249782</v>
      </c>
      <c r="I126" s="4"/>
      <c r="J126" s="12">
        <f t="shared" si="33"/>
        <v>147096.69099608558</v>
      </c>
      <c r="K126" s="9">
        <f t="shared" si="28"/>
        <v>2765.0918195819818</v>
      </c>
      <c r="L126" s="9">
        <f t="shared" si="34"/>
        <v>53.197760000000002</v>
      </c>
      <c r="M126" s="9">
        <f t="shared" si="35"/>
        <v>0.44704000000000121</v>
      </c>
      <c r="N126" s="13">
        <f t="shared" si="29"/>
        <v>0.24933818281095266</v>
      </c>
      <c r="O126" s="4"/>
      <c r="P126" s="12">
        <f t="shared" si="36"/>
        <v>0</v>
      </c>
      <c r="Q126" s="4">
        <f t="shared" si="37"/>
        <v>0</v>
      </c>
      <c r="R126" s="4">
        <f t="shared" si="38"/>
        <v>271.5822</v>
      </c>
      <c r="S126" s="4">
        <f t="shared" si="39"/>
        <v>201.62638999999993</v>
      </c>
      <c r="T126" s="4"/>
      <c r="U126" s="11">
        <f>$D126/Graph!F$50</f>
        <v>14532.827399999998</v>
      </c>
      <c r="V126" s="5">
        <f>INDEX(Graph!$D$26:$D$40,MATCH(U126,Graph!$D$26:$D$40,1))</f>
        <v>6500</v>
      </c>
      <c r="W126" s="7">
        <f>INDEX(Graph!$E$26:$E$40,MATCH(U126,Graph!$D$26:$D$40,1))</f>
        <v>0</v>
      </c>
      <c r="X126" s="5">
        <f>INDEX(Graph!$D$26:$D$40,MATCH(U126,Graph!$D$26:$D$40,1)+1)</f>
        <v>100000</v>
      </c>
      <c r="Y126" s="7">
        <f>INDEX(Graph!$E$26:$E$40,MATCH(U126,Graph!$D$26:$D$40,1)+1)</f>
        <v>0</v>
      </c>
      <c r="Z126" s="4">
        <f t="shared" si="40"/>
        <v>0</v>
      </c>
      <c r="AA126" s="7"/>
      <c r="AB126" s="11">
        <f>$D128/Graph!G$50</f>
        <v>7871.4492999999993</v>
      </c>
      <c r="AC126" s="5">
        <f>INDEX(Graph!$D$26:$D$40,MATCH(AB126,Graph!$D$26:$D$40,1))</f>
        <v>6500</v>
      </c>
      <c r="AD126" s="7">
        <f>INDEX(Graph!$E$26:$E$40,MATCH(AB126,Graph!$D$26:$D$40,1))</f>
        <v>0</v>
      </c>
      <c r="AE126" s="5">
        <f>INDEX(Graph!$D$26:$D$40,MATCH(AB126,Graph!$D$26:$D$40,1)+1)</f>
        <v>100000</v>
      </c>
      <c r="AF126" s="7">
        <f>INDEX(Graph!$E$26:$E$40,MATCH(AB126,Graph!$D$26:$D$40,1)+1)</f>
        <v>0</v>
      </c>
      <c r="AG126" s="4">
        <f t="shared" si="41"/>
        <v>0</v>
      </c>
      <c r="AH126" s="7"/>
      <c r="AI126" s="11">
        <f>$D128/Graph!H$50</f>
        <v>4829.1099999999997</v>
      </c>
      <c r="AJ126" s="5">
        <f>INDEX(Graph!$D$26:$D$40,MATCH(AI126,Graph!$D$26:$D$40,1))</f>
        <v>4500</v>
      </c>
      <c r="AK126" s="7">
        <f>INDEX(Graph!$E$26:$E$40,MATCH(AI126,Graph!$D$26:$D$40,1))</f>
        <v>265</v>
      </c>
      <c r="AL126" s="5">
        <f>INDEX(Graph!$D$26:$D$40,MATCH(AI126,Graph!$D$26:$D$40,1)+1)</f>
        <v>5000</v>
      </c>
      <c r="AM126" s="7">
        <f>INDEX(Graph!$E$26:$E$40,MATCH(AI126,Graph!$D$26:$D$40,1)+1)</f>
        <v>275</v>
      </c>
      <c r="AN126" s="4">
        <f t="shared" si="42"/>
        <v>271.5822</v>
      </c>
      <c r="AO126" s="7"/>
      <c r="AP126" s="11">
        <f>$D128/Graph!I$50</f>
        <v>3380.376999999999</v>
      </c>
      <c r="AQ126" s="5">
        <f>INDEX(Graph!$D$26:$D$40,MATCH(AP126,Graph!$D$26:$D$40,1))</f>
        <v>3000</v>
      </c>
      <c r="AR126" s="7">
        <f>INDEX(Graph!$E$26:$E$40,MATCH(AP126,Graph!$D$26:$D$40,1))</f>
        <v>175</v>
      </c>
      <c r="AS126" s="5">
        <f>INDEX(Graph!$D$26:$D$40,MATCH(AP126,Graph!$D$26:$D$40,1)+1)</f>
        <v>3500</v>
      </c>
      <c r="AT126" s="7">
        <f>INDEX(Graph!$E$26:$E$40,MATCH(AP126,Graph!$D$26:$D$40,1)+1)</f>
        <v>210</v>
      </c>
      <c r="AU126" s="4">
        <f t="shared" si="43"/>
        <v>201.62638999999993</v>
      </c>
    </row>
    <row r="127" spans="4:47" ht="15.75" x14ac:dyDescent="0.3">
      <c r="D127" s="7">
        <v>120</v>
      </c>
      <c r="E127" s="8">
        <f>(D127/Graph!$C$3)*(D127/Graph!$C$3)*(D127/Graph!$C$3)*Graph!$C$4</f>
        <v>76.293126991351869</v>
      </c>
      <c r="F127" s="4">
        <f t="shared" si="30"/>
        <v>272.38040000000001</v>
      </c>
      <c r="G127" s="4">
        <f t="shared" si="31"/>
        <v>196.08727300864814</v>
      </c>
      <c r="H127" s="13">
        <f t="shared" si="32"/>
        <v>14.69586715562558</v>
      </c>
      <c r="I127" s="4"/>
      <c r="J127" s="12">
        <f t="shared" si="33"/>
        <v>146281.10566445152</v>
      </c>
      <c r="K127" s="9">
        <f t="shared" si="28"/>
        <v>2726.8459508554702</v>
      </c>
      <c r="L127" s="9">
        <f t="shared" si="34"/>
        <v>53.644799999999996</v>
      </c>
      <c r="M127" s="9">
        <f t="shared" si="35"/>
        <v>0.44703999999999411</v>
      </c>
      <c r="N127" s="13">
        <f t="shared" si="29"/>
        <v>0.2528353203757982</v>
      </c>
      <c r="O127" s="4"/>
      <c r="P127" s="12">
        <f t="shared" si="36"/>
        <v>0</v>
      </c>
      <c r="Q127" s="4">
        <f t="shared" si="37"/>
        <v>0</v>
      </c>
      <c r="R127" s="4">
        <f t="shared" si="38"/>
        <v>272.38040000000001</v>
      </c>
      <c r="S127" s="4">
        <f t="shared" si="39"/>
        <v>203.58197999999993</v>
      </c>
      <c r="T127" s="4"/>
      <c r="U127" s="11">
        <f>$D127/Graph!F$50</f>
        <v>14654.951999999997</v>
      </c>
      <c r="V127" s="5">
        <f>INDEX(Graph!$D$26:$D$40,MATCH(U127,Graph!$D$26:$D$40,1))</f>
        <v>6500</v>
      </c>
      <c r="W127" s="7">
        <f>INDEX(Graph!$E$26:$E$40,MATCH(U127,Graph!$D$26:$D$40,1))</f>
        <v>0</v>
      </c>
      <c r="X127" s="5">
        <f>INDEX(Graph!$D$26:$D$40,MATCH(U127,Graph!$D$26:$D$40,1)+1)</f>
        <v>100000</v>
      </c>
      <c r="Y127" s="7">
        <f>INDEX(Graph!$E$26:$E$40,MATCH(U127,Graph!$D$26:$D$40,1)+1)</f>
        <v>0</v>
      </c>
      <c r="Z127" s="4">
        <f t="shared" si="40"/>
        <v>0</v>
      </c>
      <c r="AA127" s="7"/>
      <c r="AB127" s="11">
        <f>$D129/Graph!G$50</f>
        <v>7936.5025999999989</v>
      </c>
      <c r="AC127" s="5">
        <f>INDEX(Graph!$D$26:$D$40,MATCH(AB127,Graph!$D$26:$D$40,1))</f>
        <v>6500</v>
      </c>
      <c r="AD127" s="7">
        <f>INDEX(Graph!$E$26:$E$40,MATCH(AB127,Graph!$D$26:$D$40,1))</f>
        <v>0</v>
      </c>
      <c r="AE127" s="5">
        <f>INDEX(Graph!$D$26:$D$40,MATCH(AB127,Graph!$D$26:$D$40,1)+1)</f>
        <v>100000</v>
      </c>
      <c r="AF127" s="7">
        <f>INDEX(Graph!$E$26:$E$40,MATCH(AB127,Graph!$D$26:$D$40,1)+1)</f>
        <v>0</v>
      </c>
      <c r="AG127" s="4">
        <f t="shared" si="41"/>
        <v>0</v>
      </c>
      <c r="AH127" s="7"/>
      <c r="AI127" s="11">
        <f>$D129/Graph!H$50</f>
        <v>4869.0199999999995</v>
      </c>
      <c r="AJ127" s="5">
        <f>INDEX(Graph!$D$26:$D$40,MATCH(AI127,Graph!$D$26:$D$40,1))</f>
        <v>4500</v>
      </c>
      <c r="AK127" s="7">
        <f>INDEX(Graph!$E$26:$E$40,MATCH(AI127,Graph!$D$26:$D$40,1))</f>
        <v>265</v>
      </c>
      <c r="AL127" s="5">
        <f>INDEX(Graph!$D$26:$D$40,MATCH(AI127,Graph!$D$26:$D$40,1)+1)</f>
        <v>5000</v>
      </c>
      <c r="AM127" s="7">
        <f>INDEX(Graph!$E$26:$E$40,MATCH(AI127,Graph!$D$26:$D$40,1)+1)</f>
        <v>275</v>
      </c>
      <c r="AN127" s="4">
        <f t="shared" si="42"/>
        <v>272.38040000000001</v>
      </c>
      <c r="AO127" s="7"/>
      <c r="AP127" s="11">
        <f>$D129/Graph!I$50</f>
        <v>3408.3139999999989</v>
      </c>
      <c r="AQ127" s="5">
        <f>INDEX(Graph!$D$26:$D$40,MATCH(AP127,Graph!$D$26:$D$40,1))</f>
        <v>3000</v>
      </c>
      <c r="AR127" s="7">
        <f>INDEX(Graph!$E$26:$E$40,MATCH(AP127,Graph!$D$26:$D$40,1))</f>
        <v>175</v>
      </c>
      <c r="AS127" s="5">
        <f>INDEX(Graph!$D$26:$D$40,MATCH(AP127,Graph!$D$26:$D$40,1)+1)</f>
        <v>3500</v>
      </c>
      <c r="AT127" s="7">
        <f>INDEX(Graph!$E$26:$E$40,MATCH(AP127,Graph!$D$26:$D$40,1)+1)</f>
        <v>210</v>
      </c>
      <c r="AU127" s="4">
        <f t="shared" si="43"/>
        <v>203.58197999999993</v>
      </c>
    </row>
    <row r="128" spans="4:47" ht="15.75" x14ac:dyDescent="0.3">
      <c r="D128" s="7">
        <v>121</v>
      </c>
      <c r="E128" s="8">
        <f>(D128/Graph!$C$3)*(D128/Graph!$C$3)*(D128/Graph!$C$3)*Graph!$C$4</f>
        <v>78.216393718707323</v>
      </c>
      <c r="F128" s="4">
        <f t="shared" si="30"/>
        <v>273.17859999999996</v>
      </c>
      <c r="G128" s="4">
        <f t="shared" si="31"/>
        <v>194.96220628129265</v>
      </c>
      <c r="H128" s="13">
        <f t="shared" si="32"/>
        <v>14.952280630235482</v>
      </c>
      <c r="I128" s="4"/>
      <c r="J128" s="12">
        <f t="shared" si="33"/>
        <v>145441.80588584431</v>
      </c>
      <c r="K128" s="9">
        <f t="shared" si="28"/>
        <v>2688.7938344460886</v>
      </c>
      <c r="L128" s="9">
        <f t="shared" si="34"/>
        <v>54.091839999999998</v>
      </c>
      <c r="M128" s="9">
        <f t="shared" si="35"/>
        <v>0.44704000000000121</v>
      </c>
      <c r="N128" s="13">
        <f t="shared" si="29"/>
        <v>0.25641347460990155</v>
      </c>
      <c r="O128" s="4"/>
      <c r="P128" s="12">
        <f t="shared" si="36"/>
        <v>0</v>
      </c>
      <c r="Q128" s="4">
        <f t="shared" si="37"/>
        <v>0</v>
      </c>
      <c r="R128" s="4">
        <f t="shared" si="38"/>
        <v>273.17859999999996</v>
      </c>
      <c r="S128" s="4">
        <f t="shared" si="39"/>
        <v>205.53756999999993</v>
      </c>
      <c r="T128" s="4"/>
      <c r="U128" s="11">
        <f>$D128/Graph!F$50</f>
        <v>14777.076599999999</v>
      </c>
      <c r="V128" s="5">
        <f>INDEX(Graph!$D$26:$D$40,MATCH(U128,Graph!$D$26:$D$40,1))</f>
        <v>6500</v>
      </c>
      <c r="W128" s="7">
        <f>INDEX(Graph!$E$26:$E$40,MATCH(U128,Graph!$D$26:$D$40,1))</f>
        <v>0</v>
      </c>
      <c r="X128" s="5">
        <f>INDEX(Graph!$D$26:$D$40,MATCH(U128,Graph!$D$26:$D$40,1)+1)</f>
        <v>100000</v>
      </c>
      <c r="Y128" s="7">
        <f>INDEX(Graph!$E$26:$E$40,MATCH(U128,Graph!$D$26:$D$40,1)+1)</f>
        <v>0</v>
      </c>
      <c r="Z128" s="4">
        <f t="shared" si="40"/>
        <v>0</v>
      </c>
      <c r="AA128" s="7"/>
      <c r="AB128" s="11">
        <f>$D130/Graph!G$50</f>
        <v>8001.5558999999994</v>
      </c>
      <c r="AC128" s="5">
        <f>INDEX(Graph!$D$26:$D$40,MATCH(AB128,Graph!$D$26:$D$40,1))</f>
        <v>6500</v>
      </c>
      <c r="AD128" s="7">
        <f>INDEX(Graph!$E$26:$E$40,MATCH(AB128,Graph!$D$26:$D$40,1))</f>
        <v>0</v>
      </c>
      <c r="AE128" s="5">
        <f>INDEX(Graph!$D$26:$D$40,MATCH(AB128,Graph!$D$26:$D$40,1)+1)</f>
        <v>100000</v>
      </c>
      <c r="AF128" s="7">
        <f>INDEX(Graph!$E$26:$E$40,MATCH(AB128,Graph!$D$26:$D$40,1)+1)</f>
        <v>0</v>
      </c>
      <c r="AG128" s="4">
        <f t="shared" si="41"/>
        <v>0</v>
      </c>
      <c r="AH128" s="7"/>
      <c r="AI128" s="11">
        <f>$D130/Graph!H$50</f>
        <v>4908.9299999999994</v>
      </c>
      <c r="AJ128" s="5">
        <f>INDEX(Graph!$D$26:$D$40,MATCH(AI128,Graph!$D$26:$D$40,1))</f>
        <v>4500</v>
      </c>
      <c r="AK128" s="7">
        <f>INDEX(Graph!$E$26:$E$40,MATCH(AI128,Graph!$D$26:$D$40,1))</f>
        <v>265</v>
      </c>
      <c r="AL128" s="5">
        <f>INDEX(Graph!$D$26:$D$40,MATCH(AI128,Graph!$D$26:$D$40,1)+1)</f>
        <v>5000</v>
      </c>
      <c r="AM128" s="7">
        <f>INDEX(Graph!$E$26:$E$40,MATCH(AI128,Graph!$D$26:$D$40,1)+1)</f>
        <v>275</v>
      </c>
      <c r="AN128" s="4">
        <f t="shared" si="42"/>
        <v>273.17859999999996</v>
      </c>
      <c r="AO128" s="7"/>
      <c r="AP128" s="11">
        <f>$D130/Graph!I$50</f>
        <v>3436.2509999999988</v>
      </c>
      <c r="AQ128" s="5">
        <f>INDEX(Graph!$D$26:$D$40,MATCH(AP128,Graph!$D$26:$D$40,1))</f>
        <v>3000</v>
      </c>
      <c r="AR128" s="7">
        <f>INDEX(Graph!$E$26:$E$40,MATCH(AP128,Graph!$D$26:$D$40,1))</f>
        <v>175</v>
      </c>
      <c r="AS128" s="5">
        <f>INDEX(Graph!$D$26:$D$40,MATCH(AP128,Graph!$D$26:$D$40,1)+1)</f>
        <v>3500</v>
      </c>
      <c r="AT128" s="7">
        <f>INDEX(Graph!$E$26:$E$40,MATCH(AP128,Graph!$D$26:$D$40,1)+1)</f>
        <v>210</v>
      </c>
      <c r="AU128" s="4">
        <f t="shared" si="43"/>
        <v>205.53756999999993</v>
      </c>
    </row>
    <row r="129" spans="4:47" ht="15.75" x14ac:dyDescent="0.3">
      <c r="D129" s="7">
        <v>122</v>
      </c>
      <c r="E129" s="8">
        <f>(D129/Graph!$C$3)*(D129/Graph!$C$3)*(D129/Graph!$C$3)*Graph!$C$4</f>
        <v>80.17171415566682</v>
      </c>
      <c r="F129" s="4">
        <f t="shared" si="30"/>
        <v>273.97679999999997</v>
      </c>
      <c r="G129" s="4">
        <f t="shared" si="31"/>
        <v>193.80508584433315</v>
      </c>
      <c r="H129" s="13">
        <f t="shared" si="32"/>
        <v>15.21235680289136</v>
      </c>
      <c r="I129" s="4"/>
      <c r="J129" s="12">
        <f t="shared" si="33"/>
        <v>144578.59403987252</v>
      </c>
      <c r="K129" s="9">
        <f t="shared" si="28"/>
        <v>2650.9270824753371</v>
      </c>
      <c r="L129" s="9">
        <f t="shared" si="34"/>
        <v>54.538879999999999</v>
      </c>
      <c r="M129" s="9">
        <f t="shared" si="35"/>
        <v>0.44704000000000121</v>
      </c>
      <c r="N129" s="13">
        <f t="shared" si="29"/>
        <v>0.26007617265587918</v>
      </c>
      <c r="O129" s="4"/>
      <c r="P129" s="12">
        <f t="shared" si="36"/>
        <v>0</v>
      </c>
      <c r="Q129" s="4">
        <f t="shared" si="37"/>
        <v>0</v>
      </c>
      <c r="R129" s="4">
        <f t="shared" si="38"/>
        <v>273.97679999999997</v>
      </c>
      <c r="S129" s="4">
        <f t="shared" si="39"/>
        <v>207.4931599999999</v>
      </c>
      <c r="T129" s="4"/>
      <c r="U129" s="11">
        <f>$D129/Graph!F$50</f>
        <v>14899.201199999998</v>
      </c>
      <c r="V129" s="5">
        <f>INDEX(Graph!$D$26:$D$40,MATCH(U129,Graph!$D$26:$D$40,1))</f>
        <v>6500</v>
      </c>
      <c r="W129" s="7">
        <f>INDEX(Graph!$E$26:$E$40,MATCH(U129,Graph!$D$26:$D$40,1))</f>
        <v>0</v>
      </c>
      <c r="X129" s="5">
        <f>INDEX(Graph!$D$26:$D$40,MATCH(U129,Graph!$D$26:$D$40,1)+1)</f>
        <v>100000</v>
      </c>
      <c r="Y129" s="7">
        <f>INDEX(Graph!$E$26:$E$40,MATCH(U129,Graph!$D$26:$D$40,1)+1)</f>
        <v>0</v>
      </c>
      <c r="Z129" s="4">
        <f t="shared" si="40"/>
        <v>0</v>
      </c>
      <c r="AA129" s="7"/>
      <c r="AB129" s="11">
        <f>$D131/Graph!G$50</f>
        <v>8066.609199999999</v>
      </c>
      <c r="AC129" s="5">
        <f>INDEX(Graph!$D$26:$D$40,MATCH(AB129,Graph!$D$26:$D$40,1))</f>
        <v>6500</v>
      </c>
      <c r="AD129" s="7">
        <f>INDEX(Graph!$E$26:$E$40,MATCH(AB129,Graph!$D$26:$D$40,1))</f>
        <v>0</v>
      </c>
      <c r="AE129" s="5">
        <f>INDEX(Graph!$D$26:$D$40,MATCH(AB129,Graph!$D$26:$D$40,1)+1)</f>
        <v>100000</v>
      </c>
      <c r="AF129" s="7">
        <f>INDEX(Graph!$E$26:$E$40,MATCH(AB129,Graph!$D$26:$D$40,1)+1)</f>
        <v>0</v>
      </c>
      <c r="AG129" s="4">
        <f t="shared" si="41"/>
        <v>0</v>
      </c>
      <c r="AH129" s="7"/>
      <c r="AI129" s="11">
        <f>$D131/Graph!H$50</f>
        <v>4948.8399999999992</v>
      </c>
      <c r="AJ129" s="5">
        <f>INDEX(Graph!$D$26:$D$40,MATCH(AI129,Graph!$D$26:$D$40,1))</f>
        <v>4500</v>
      </c>
      <c r="AK129" s="7">
        <f>INDEX(Graph!$E$26:$E$40,MATCH(AI129,Graph!$D$26:$D$40,1))</f>
        <v>265</v>
      </c>
      <c r="AL129" s="5">
        <f>INDEX(Graph!$D$26:$D$40,MATCH(AI129,Graph!$D$26:$D$40,1)+1)</f>
        <v>5000</v>
      </c>
      <c r="AM129" s="7">
        <f>INDEX(Graph!$E$26:$E$40,MATCH(AI129,Graph!$D$26:$D$40,1)+1)</f>
        <v>275</v>
      </c>
      <c r="AN129" s="4">
        <f t="shared" si="42"/>
        <v>273.97679999999997</v>
      </c>
      <c r="AO129" s="7"/>
      <c r="AP129" s="11">
        <f>$D131/Graph!I$50</f>
        <v>3464.1879999999987</v>
      </c>
      <c r="AQ129" s="5">
        <f>INDEX(Graph!$D$26:$D$40,MATCH(AP129,Graph!$D$26:$D$40,1))</f>
        <v>3000</v>
      </c>
      <c r="AR129" s="7">
        <f>INDEX(Graph!$E$26:$E$40,MATCH(AP129,Graph!$D$26:$D$40,1))</f>
        <v>175</v>
      </c>
      <c r="AS129" s="5">
        <f>INDEX(Graph!$D$26:$D$40,MATCH(AP129,Graph!$D$26:$D$40,1)+1)</f>
        <v>3500</v>
      </c>
      <c r="AT129" s="7">
        <f>INDEX(Graph!$E$26:$E$40,MATCH(AP129,Graph!$D$26:$D$40,1)+1)</f>
        <v>210</v>
      </c>
      <c r="AU129" s="4">
        <f t="shared" si="43"/>
        <v>207.4931599999999</v>
      </c>
    </row>
    <row r="130" spans="4:47" ht="15.75" x14ac:dyDescent="0.3">
      <c r="D130" s="7">
        <v>123</v>
      </c>
      <c r="E130" s="8">
        <f>(D130/Graph!$C$3)*(D130/Graph!$C$3)*(D130/Graph!$C$3)*Graph!$C$4</f>
        <v>82.159353208921246</v>
      </c>
      <c r="F130" s="4">
        <f t="shared" si="30"/>
        <v>274.77499999999998</v>
      </c>
      <c r="G130" s="4">
        <f t="shared" si="31"/>
        <v>192.61564679107875</v>
      </c>
      <c r="H130" s="13">
        <f t="shared" si="32"/>
        <v>15.476183932471322</v>
      </c>
      <c r="I130" s="4"/>
      <c r="J130" s="12">
        <f t="shared" si="33"/>
        <v>143691.27250614474</v>
      </c>
      <c r="K130" s="9">
        <f t="shared" si="28"/>
        <v>2613.2375798412527</v>
      </c>
      <c r="L130" s="9">
        <f t="shared" si="34"/>
        <v>54.98592</v>
      </c>
      <c r="M130" s="9">
        <f t="shared" si="35"/>
        <v>0.44704000000000121</v>
      </c>
      <c r="N130" s="13">
        <f t="shared" si="29"/>
        <v>0.26382712957996102</v>
      </c>
      <c r="O130" s="4"/>
      <c r="P130" s="12">
        <f t="shared" si="36"/>
        <v>0</v>
      </c>
      <c r="Q130" s="4">
        <f t="shared" si="37"/>
        <v>0</v>
      </c>
      <c r="R130" s="4">
        <f t="shared" si="38"/>
        <v>274.77499999999998</v>
      </c>
      <c r="S130" s="4">
        <f t="shared" si="39"/>
        <v>209.44874999999993</v>
      </c>
      <c r="T130" s="4"/>
      <c r="U130" s="11">
        <f>$D130/Graph!F$50</f>
        <v>15021.325799999997</v>
      </c>
      <c r="V130" s="5">
        <f>INDEX(Graph!$D$26:$D$40,MATCH(U130,Graph!$D$26:$D$40,1))</f>
        <v>6500</v>
      </c>
      <c r="W130" s="7">
        <f>INDEX(Graph!$E$26:$E$40,MATCH(U130,Graph!$D$26:$D$40,1))</f>
        <v>0</v>
      </c>
      <c r="X130" s="5">
        <f>INDEX(Graph!$D$26:$D$40,MATCH(U130,Graph!$D$26:$D$40,1)+1)</f>
        <v>100000</v>
      </c>
      <c r="Y130" s="7">
        <f>INDEX(Graph!$E$26:$E$40,MATCH(U130,Graph!$D$26:$D$40,1)+1)</f>
        <v>0</v>
      </c>
      <c r="Z130" s="4">
        <f t="shared" si="40"/>
        <v>0</v>
      </c>
      <c r="AA130" s="7"/>
      <c r="AB130" s="11">
        <f>$D132/Graph!G$50</f>
        <v>8131.6624999999995</v>
      </c>
      <c r="AC130" s="5">
        <f>INDEX(Graph!$D$26:$D$40,MATCH(AB130,Graph!$D$26:$D$40,1))</f>
        <v>6500</v>
      </c>
      <c r="AD130" s="7">
        <f>INDEX(Graph!$E$26:$E$40,MATCH(AB130,Graph!$D$26:$D$40,1))</f>
        <v>0</v>
      </c>
      <c r="AE130" s="5">
        <f>INDEX(Graph!$D$26:$D$40,MATCH(AB130,Graph!$D$26:$D$40,1)+1)</f>
        <v>100000</v>
      </c>
      <c r="AF130" s="7">
        <f>INDEX(Graph!$E$26:$E$40,MATCH(AB130,Graph!$D$26:$D$40,1)+1)</f>
        <v>0</v>
      </c>
      <c r="AG130" s="4">
        <f t="shared" si="41"/>
        <v>0</v>
      </c>
      <c r="AH130" s="7"/>
      <c r="AI130" s="11">
        <f>$D132/Graph!H$50</f>
        <v>4988.75</v>
      </c>
      <c r="AJ130" s="5">
        <f>INDEX(Graph!$D$26:$D$40,MATCH(AI130,Graph!$D$26:$D$40,1))</f>
        <v>4500</v>
      </c>
      <c r="AK130" s="7">
        <f>INDEX(Graph!$E$26:$E$40,MATCH(AI130,Graph!$D$26:$D$40,1))</f>
        <v>265</v>
      </c>
      <c r="AL130" s="5">
        <f>INDEX(Graph!$D$26:$D$40,MATCH(AI130,Graph!$D$26:$D$40,1)+1)</f>
        <v>5000</v>
      </c>
      <c r="AM130" s="7">
        <f>INDEX(Graph!$E$26:$E$40,MATCH(AI130,Graph!$D$26:$D$40,1)+1)</f>
        <v>275</v>
      </c>
      <c r="AN130" s="4">
        <f t="shared" si="42"/>
        <v>274.77499999999998</v>
      </c>
      <c r="AO130" s="7"/>
      <c r="AP130" s="11">
        <f>$D132/Graph!I$50</f>
        <v>3492.1249999999991</v>
      </c>
      <c r="AQ130" s="5">
        <f>INDEX(Graph!$D$26:$D$40,MATCH(AP130,Graph!$D$26:$D$40,1))</f>
        <v>3000</v>
      </c>
      <c r="AR130" s="7">
        <f>INDEX(Graph!$E$26:$E$40,MATCH(AP130,Graph!$D$26:$D$40,1))</f>
        <v>175</v>
      </c>
      <c r="AS130" s="5">
        <f>INDEX(Graph!$D$26:$D$40,MATCH(AP130,Graph!$D$26:$D$40,1)+1)</f>
        <v>3500</v>
      </c>
      <c r="AT130" s="7">
        <f>INDEX(Graph!$E$26:$E$40,MATCH(AP130,Graph!$D$26:$D$40,1)+1)</f>
        <v>210</v>
      </c>
      <c r="AU130" s="4">
        <f t="shared" si="43"/>
        <v>209.44874999999993</v>
      </c>
    </row>
    <row r="131" spans="4:47" ht="15.75" x14ac:dyDescent="0.3">
      <c r="D131" s="7">
        <v>124</v>
      </c>
      <c r="E131" s="8">
        <f>(D131/Graph!$C$3)*(D131/Graph!$C$3)*(D131/Graph!$C$3)*Graph!$C$4</f>
        <v>84.179575785161603</v>
      </c>
      <c r="F131" s="4">
        <f t="shared" si="30"/>
        <v>274.71339999999998</v>
      </c>
      <c r="G131" s="4">
        <f t="shared" si="31"/>
        <v>190.53382421483838</v>
      </c>
      <c r="H131" s="13">
        <f t="shared" si="32"/>
        <v>15.745062078667308</v>
      </c>
      <c r="I131" s="4"/>
      <c r="J131" s="12">
        <f t="shared" si="33"/>
        <v>142138.23286426943</v>
      </c>
      <c r="K131" s="9">
        <f t="shared" si="28"/>
        <v>2564.1465450206779</v>
      </c>
      <c r="L131" s="9">
        <f t="shared" si="34"/>
        <v>55.432960000000001</v>
      </c>
      <c r="M131" s="9">
        <f t="shared" si="35"/>
        <v>0.44704000000000121</v>
      </c>
      <c r="N131" s="13">
        <f t="shared" si="29"/>
        <v>0.26887814619598588</v>
      </c>
      <c r="O131" s="4"/>
      <c r="P131" s="12">
        <f t="shared" si="36"/>
        <v>0</v>
      </c>
      <c r="Q131" s="4">
        <f t="shared" si="37"/>
        <v>0</v>
      </c>
      <c r="R131" s="4">
        <f t="shared" si="38"/>
        <v>274.71339999999998</v>
      </c>
      <c r="S131" s="4">
        <f t="shared" si="39"/>
        <v>211.20371999999995</v>
      </c>
      <c r="T131" s="4"/>
      <c r="U131" s="11">
        <f>$D131/Graph!F$50</f>
        <v>15143.450399999998</v>
      </c>
      <c r="V131" s="5">
        <f>INDEX(Graph!$D$26:$D$40,MATCH(U131,Graph!$D$26:$D$40,1))</f>
        <v>6500</v>
      </c>
      <c r="W131" s="7">
        <f>INDEX(Graph!$E$26:$E$40,MATCH(U131,Graph!$D$26:$D$40,1))</f>
        <v>0</v>
      </c>
      <c r="X131" s="5">
        <f>INDEX(Graph!$D$26:$D$40,MATCH(U131,Graph!$D$26:$D$40,1)+1)</f>
        <v>100000</v>
      </c>
      <c r="Y131" s="7">
        <f>INDEX(Graph!$E$26:$E$40,MATCH(U131,Graph!$D$26:$D$40,1)+1)</f>
        <v>0</v>
      </c>
      <c r="Z131" s="4">
        <f t="shared" si="40"/>
        <v>0</v>
      </c>
      <c r="AA131" s="7"/>
      <c r="AB131" s="11">
        <f>$D133/Graph!G$50</f>
        <v>8196.7157999999999</v>
      </c>
      <c r="AC131" s="5">
        <f>INDEX(Graph!$D$26:$D$40,MATCH(AB131,Graph!$D$26:$D$40,1))</f>
        <v>6500</v>
      </c>
      <c r="AD131" s="7">
        <f>INDEX(Graph!$E$26:$E$40,MATCH(AB131,Graph!$D$26:$D$40,1))</f>
        <v>0</v>
      </c>
      <c r="AE131" s="5">
        <f>INDEX(Graph!$D$26:$D$40,MATCH(AB131,Graph!$D$26:$D$40,1)+1)</f>
        <v>100000</v>
      </c>
      <c r="AF131" s="7">
        <f>INDEX(Graph!$E$26:$E$40,MATCH(AB131,Graph!$D$26:$D$40,1)+1)</f>
        <v>0</v>
      </c>
      <c r="AG131" s="4">
        <f t="shared" si="41"/>
        <v>0</v>
      </c>
      <c r="AH131" s="7"/>
      <c r="AI131" s="11">
        <f>$D133/Graph!H$50</f>
        <v>5028.66</v>
      </c>
      <c r="AJ131" s="5">
        <f>INDEX(Graph!$D$26:$D$40,MATCH(AI131,Graph!$D$26:$D$40,1))</f>
        <v>5000</v>
      </c>
      <c r="AK131" s="7">
        <f>INDEX(Graph!$E$26:$E$40,MATCH(AI131,Graph!$D$26:$D$40,1))</f>
        <v>275</v>
      </c>
      <c r="AL131" s="5">
        <f>INDEX(Graph!$D$26:$D$40,MATCH(AI131,Graph!$D$26:$D$40,1)+1)</f>
        <v>5500</v>
      </c>
      <c r="AM131" s="7">
        <f>INDEX(Graph!$E$26:$E$40,MATCH(AI131,Graph!$D$26:$D$40,1)+1)</f>
        <v>270</v>
      </c>
      <c r="AN131" s="4">
        <f t="shared" si="42"/>
        <v>274.71339999999998</v>
      </c>
      <c r="AO131" s="7"/>
      <c r="AP131" s="11">
        <f>$D133/Graph!I$50</f>
        <v>3520.061999999999</v>
      </c>
      <c r="AQ131" s="5">
        <f>INDEX(Graph!$D$26:$D$40,MATCH(AP131,Graph!$D$26:$D$40,1))</f>
        <v>3500</v>
      </c>
      <c r="AR131" s="7">
        <f>INDEX(Graph!$E$26:$E$40,MATCH(AP131,Graph!$D$26:$D$40,1))</f>
        <v>210</v>
      </c>
      <c r="AS131" s="5">
        <f>INDEX(Graph!$D$26:$D$40,MATCH(AP131,Graph!$D$26:$D$40,1)+1)</f>
        <v>4000</v>
      </c>
      <c r="AT131" s="7">
        <f>INDEX(Graph!$E$26:$E$40,MATCH(AP131,Graph!$D$26:$D$40,1)+1)</f>
        <v>240</v>
      </c>
      <c r="AU131" s="4">
        <f t="shared" si="43"/>
        <v>211.20371999999995</v>
      </c>
    </row>
    <row r="132" spans="4:47" ht="15.75" x14ac:dyDescent="0.3">
      <c r="D132" s="7">
        <v>125</v>
      </c>
      <c r="E132" s="8">
        <f>(D132/Graph!$C$3)*(D132/Graph!$C$3)*(D132/Graph!$C$3)*Graph!$C$4</f>
        <v>86.232646791078736</v>
      </c>
      <c r="F132" s="4">
        <f t="shared" si="30"/>
        <v>274.3143</v>
      </c>
      <c r="G132" s="4">
        <f t="shared" si="31"/>
        <v>188.08165320892127</v>
      </c>
      <c r="H132" s="13">
        <f t="shared" si="32"/>
        <v>16.019642447346818</v>
      </c>
      <c r="I132" s="4"/>
      <c r="J132" s="12">
        <f t="shared" si="33"/>
        <v>140308.91329385526</v>
      </c>
      <c r="K132" s="9">
        <f t="shared" si="28"/>
        <v>2510.8968019659137</v>
      </c>
      <c r="L132" s="9">
        <f t="shared" si="34"/>
        <v>55.88</v>
      </c>
      <c r="M132" s="9">
        <f t="shared" si="35"/>
        <v>0.44704000000000121</v>
      </c>
      <c r="N132" s="13">
        <f t="shared" si="29"/>
        <v>0.27458036867950947</v>
      </c>
      <c r="O132" s="4"/>
      <c r="P132" s="12">
        <f t="shared" si="36"/>
        <v>0</v>
      </c>
      <c r="Q132" s="4">
        <f t="shared" si="37"/>
        <v>0</v>
      </c>
      <c r="R132" s="4">
        <f t="shared" si="38"/>
        <v>274.3143</v>
      </c>
      <c r="S132" s="4">
        <f t="shared" si="39"/>
        <v>212.87993999999992</v>
      </c>
      <c r="T132" s="4"/>
      <c r="U132" s="11">
        <f>$D132/Graph!F$50</f>
        <v>15265.574999999997</v>
      </c>
      <c r="V132" s="5">
        <f>INDEX(Graph!$D$26:$D$40,MATCH(U132,Graph!$D$26:$D$40,1))</f>
        <v>6500</v>
      </c>
      <c r="W132" s="7">
        <f>INDEX(Graph!$E$26:$E$40,MATCH(U132,Graph!$D$26:$D$40,1))</f>
        <v>0</v>
      </c>
      <c r="X132" s="5">
        <f>INDEX(Graph!$D$26:$D$40,MATCH(U132,Graph!$D$26:$D$40,1)+1)</f>
        <v>100000</v>
      </c>
      <c r="Y132" s="7">
        <f>INDEX(Graph!$E$26:$E$40,MATCH(U132,Graph!$D$26:$D$40,1)+1)</f>
        <v>0</v>
      </c>
      <c r="Z132" s="4">
        <f t="shared" si="40"/>
        <v>0</v>
      </c>
      <c r="AA132" s="7"/>
      <c r="AB132" s="11">
        <f>$D134/Graph!G$50</f>
        <v>8261.7690999999995</v>
      </c>
      <c r="AC132" s="5">
        <f>INDEX(Graph!$D$26:$D$40,MATCH(AB132,Graph!$D$26:$D$40,1))</f>
        <v>6500</v>
      </c>
      <c r="AD132" s="7">
        <f>INDEX(Graph!$E$26:$E$40,MATCH(AB132,Graph!$D$26:$D$40,1))</f>
        <v>0</v>
      </c>
      <c r="AE132" s="5">
        <f>INDEX(Graph!$D$26:$D$40,MATCH(AB132,Graph!$D$26:$D$40,1)+1)</f>
        <v>100000</v>
      </c>
      <c r="AF132" s="7">
        <f>INDEX(Graph!$E$26:$E$40,MATCH(AB132,Graph!$D$26:$D$40,1)+1)</f>
        <v>0</v>
      </c>
      <c r="AG132" s="4">
        <f t="shared" si="41"/>
        <v>0</v>
      </c>
      <c r="AH132" s="7"/>
      <c r="AI132" s="11">
        <f>$D134/Graph!H$50</f>
        <v>5068.57</v>
      </c>
      <c r="AJ132" s="5">
        <f>INDEX(Graph!$D$26:$D$40,MATCH(AI132,Graph!$D$26:$D$40,1))</f>
        <v>5000</v>
      </c>
      <c r="AK132" s="7">
        <f>INDEX(Graph!$E$26:$E$40,MATCH(AI132,Graph!$D$26:$D$40,1))</f>
        <v>275</v>
      </c>
      <c r="AL132" s="5">
        <f>INDEX(Graph!$D$26:$D$40,MATCH(AI132,Graph!$D$26:$D$40,1)+1)</f>
        <v>5500</v>
      </c>
      <c r="AM132" s="7">
        <f>INDEX(Graph!$E$26:$E$40,MATCH(AI132,Graph!$D$26:$D$40,1)+1)</f>
        <v>270</v>
      </c>
      <c r="AN132" s="4">
        <f t="shared" si="42"/>
        <v>274.3143</v>
      </c>
      <c r="AO132" s="7"/>
      <c r="AP132" s="11">
        <f>$D134/Graph!I$50</f>
        <v>3547.9989999999989</v>
      </c>
      <c r="AQ132" s="5">
        <f>INDEX(Graph!$D$26:$D$40,MATCH(AP132,Graph!$D$26:$D$40,1))</f>
        <v>3500</v>
      </c>
      <c r="AR132" s="7">
        <f>INDEX(Graph!$E$26:$E$40,MATCH(AP132,Graph!$D$26:$D$40,1))</f>
        <v>210</v>
      </c>
      <c r="AS132" s="5">
        <f>INDEX(Graph!$D$26:$D$40,MATCH(AP132,Graph!$D$26:$D$40,1)+1)</f>
        <v>4000</v>
      </c>
      <c r="AT132" s="7">
        <f>INDEX(Graph!$E$26:$E$40,MATCH(AP132,Graph!$D$26:$D$40,1)+1)</f>
        <v>240</v>
      </c>
      <c r="AU132" s="4">
        <f t="shared" si="43"/>
        <v>212.87993999999992</v>
      </c>
    </row>
    <row r="133" spans="4:47" ht="15.75" x14ac:dyDescent="0.3">
      <c r="D133" s="7">
        <v>126</v>
      </c>
      <c r="E133" s="8">
        <f>(D133/Graph!$C$3)*(D133/Graph!$C$3)*(D133/Graph!$C$3)*Graph!$C$4</f>
        <v>88.318831133363673</v>
      </c>
      <c r="F133" s="4">
        <f t="shared" si="30"/>
        <v>273.91520000000003</v>
      </c>
      <c r="G133" s="4">
        <f t="shared" si="31"/>
        <v>185.59636886663634</v>
      </c>
      <c r="H133" s="13">
        <f t="shared" si="32"/>
        <v>16.300125725307943</v>
      </c>
      <c r="I133" s="4"/>
      <c r="J133" s="12">
        <f t="shared" si="33"/>
        <v>138454.8911745107</v>
      </c>
      <c r="K133" s="9">
        <f t="shared" si="28"/>
        <v>2458.0537371484584</v>
      </c>
      <c r="L133" s="9">
        <f t="shared" si="34"/>
        <v>56.327039999999997</v>
      </c>
      <c r="M133" s="9">
        <f t="shared" si="35"/>
        <v>0.44703999999999411</v>
      </c>
      <c r="N133" s="13">
        <f t="shared" si="29"/>
        <v>0.2804832779611241</v>
      </c>
      <c r="O133" s="4"/>
      <c r="P133" s="12">
        <f t="shared" si="36"/>
        <v>0</v>
      </c>
      <c r="Q133" s="4">
        <f t="shared" si="37"/>
        <v>0</v>
      </c>
      <c r="R133" s="4">
        <f t="shared" si="38"/>
        <v>273.91520000000003</v>
      </c>
      <c r="S133" s="4">
        <f t="shared" si="39"/>
        <v>214.55615999999992</v>
      </c>
      <c r="T133" s="4"/>
      <c r="U133" s="11">
        <f>$D133/Graph!F$50</f>
        <v>15387.699599999998</v>
      </c>
      <c r="V133" s="5">
        <f>INDEX(Graph!$D$26:$D$40,MATCH(U133,Graph!$D$26:$D$40,1))</f>
        <v>6500</v>
      </c>
      <c r="W133" s="7">
        <f>INDEX(Graph!$E$26:$E$40,MATCH(U133,Graph!$D$26:$D$40,1))</f>
        <v>0</v>
      </c>
      <c r="X133" s="5">
        <f>INDEX(Graph!$D$26:$D$40,MATCH(U133,Graph!$D$26:$D$40,1)+1)</f>
        <v>100000</v>
      </c>
      <c r="Y133" s="7">
        <f>INDEX(Graph!$E$26:$E$40,MATCH(U133,Graph!$D$26:$D$40,1)+1)</f>
        <v>0</v>
      </c>
      <c r="Z133" s="4">
        <f t="shared" si="40"/>
        <v>0</v>
      </c>
      <c r="AA133" s="7"/>
      <c r="AB133" s="11">
        <f>$D135/Graph!G$50</f>
        <v>8326.8223999999991</v>
      </c>
      <c r="AC133" s="5">
        <f>INDEX(Graph!$D$26:$D$40,MATCH(AB133,Graph!$D$26:$D$40,1))</f>
        <v>6500</v>
      </c>
      <c r="AD133" s="7">
        <f>INDEX(Graph!$E$26:$E$40,MATCH(AB133,Graph!$D$26:$D$40,1))</f>
        <v>0</v>
      </c>
      <c r="AE133" s="5">
        <f>INDEX(Graph!$D$26:$D$40,MATCH(AB133,Graph!$D$26:$D$40,1)+1)</f>
        <v>100000</v>
      </c>
      <c r="AF133" s="7">
        <f>INDEX(Graph!$E$26:$E$40,MATCH(AB133,Graph!$D$26:$D$40,1)+1)</f>
        <v>0</v>
      </c>
      <c r="AG133" s="4">
        <f t="shared" si="41"/>
        <v>0</v>
      </c>
      <c r="AH133" s="7"/>
      <c r="AI133" s="11">
        <f>$D135/Graph!H$50</f>
        <v>5108.4799999999996</v>
      </c>
      <c r="AJ133" s="5">
        <f>INDEX(Graph!$D$26:$D$40,MATCH(AI133,Graph!$D$26:$D$40,1))</f>
        <v>5000</v>
      </c>
      <c r="AK133" s="7">
        <f>INDEX(Graph!$E$26:$E$40,MATCH(AI133,Graph!$D$26:$D$40,1))</f>
        <v>275</v>
      </c>
      <c r="AL133" s="5">
        <f>INDEX(Graph!$D$26:$D$40,MATCH(AI133,Graph!$D$26:$D$40,1)+1)</f>
        <v>5500</v>
      </c>
      <c r="AM133" s="7">
        <f>INDEX(Graph!$E$26:$E$40,MATCH(AI133,Graph!$D$26:$D$40,1)+1)</f>
        <v>270</v>
      </c>
      <c r="AN133" s="4">
        <f t="shared" si="42"/>
        <v>273.91520000000003</v>
      </c>
      <c r="AO133" s="7"/>
      <c r="AP133" s="11">
        <f>$D135/Graph!I$50</f>
        <v>3575.9359999999988</v>
      </c>
      <c r="AQ133" s="5">
        <f>INDEX(Graph!$D$26:$D$40,MATCH(AP133,Graph!$D$26:$D$40,1))</f>
        <v>3500</v>
      </c>
      <c r="AR133" s="7">
        <f>INDEX(Graph!$E$26:$E$40,MATCH(AP133,Graph!$D$26:$D$40,1))</f>
        <v>210</v>
      </c>
      <c r="AS133" s="5">
        <f>INDEX(Graph!$D$26:$D$40,MATCH(AP133,Graph!$D$26:$D$40,1)+1)</f>
        <v>4000</v>
      </c>
      <c r="AT133" s="7">
        <f>INDEX(Graph!$E$26:$E$40,MATCH(AP133,Graph!$D$26:$D$40,1)+1)</f>
        <v>240</v>
      </c>
      <c r="AU133" s="4">
        <f t="shared" si="43"/>
        <v>214.55615999999992</v>
      </c>
    </row>
    <row r="134" spans="4:47" ht="15.75" x14ac:dyDescent="0.3">
      <c r="D134" s="7">
        <v>127</v>
      </c>
      <c r="E134" s="8">
        <f>(D134/Graph!$C$3)*(D134/Graph!$C$3)*(D134/Graph!$C$3)*Graph!$C$4</f>
        <v>90.438393718707317</v>
      </c>
      <c r="F134" s="4">
        <f t="shared" si="30"/>
        <v>273.51609999999999</v>
      </c>
      <c r="G134" s="4">
        <f t="shared" si="31"/>
        <v>183.07770628129268</v>
      </c>
      <c r="H134" s="13">
        <f t="shared" si="32"/>
        <v>16.586724389998544</v>
      </c>
      <c r="I134" s="4"/>
      <c r="J134" s="12">
        <f t="shared" si="33"/>
        <v>136575.96888584434</v>
      </c>
      <c r="K134" s="9">
        <f t="shared" si="28"/>
        <v>2405.6042631751029</v>
      </c>
      <c r="L134" s="9">
        <f t="shared" si="34"/>
        <v>56.774079999999998</v>
      </c>
      <c r="M134" s="9">
        <f t="shared" si="35"/>
        <v>0.44704000000000121</v>
      </c>
      <c r="N134" s="13">
        <f t="shared" si="29"/>
        <v>0.28659866469060113</v>
      </c>
      <c r="O134" s="4"/>
      <c r="P134" s="12">
        <f t="shared" si="36"/>
        <v>0</v>
      </c>
      <c r="Q134" s="4">
        <f t="shared" si="37"/>
        <v>0</v>
      </c>
      <c r="R134" s="4">
        <f t="shared" si="38"/>
        <v>273.51609999999999</v>
      </c>
      <c r="S134" s="4">
        <f t="shared" si="39"/>
        <v>216.23237999999992</v>
      </c>
      <c r="T134" s="4"/>
      <c r="U134" s="11">
        <f>$D134/Graph!F$50</f>
        <v>15509.824199999997</v>
      </c>
      <c r="V134" s="5">
        <f>INDEX(Graph!$D$26:$D$40,MATCH(U134,Graph!$D$26:$D$40,1))</f>
        <v>6500</v>
      </c>
      <c r="W134" s="7">
        <f>INDEX(Graph!$E$26:$E$40,MATCH(U134,Graph!$D$26:$D$40,1))</f>
        <v>0</v>
      </c>
      <c r="X134" s="5">
        <f>INDEX(Graph!$D$26:$D$40,MATCH(U134,Graph!$D$26:$D$40,1)+1)</f>
        <v>100000</v>
      </c>
      <c r="Y134" s="7">
        <f>INDEX(Graph!$E$26:$E$40,MATCH(U134,Graph!$D$26:$D$40,1)+1)</f>
        <v>0</v>
      </c>
      <c r="Z134" s="4">
        <f t="shared" si="40"/>
        <v>0</v>
      </c>
      <c r="AA134" s="7"/>
      <c r="AB134" s="11">
        <f>$D136/Graph!G$50</f>
        <v>8391.8756999999987</v>
      </c>
      <c r="AC134" s="5">
        <f>INDEX(Graph!$D$26:$D$40,MATCH(AB134,Graph!$D$26:$D$40,1))</f>
        <v>6500</v>
      </c>
      <c r="AD134" s="7">
        <f>INDEX(Graph!$E$26:$E$40,MATCH(AB134,Graph!$D$26:$D$40,1))</f>
        <v>0</v>
      </c>
      <c r="AE134" s="5">
        <f>INDEX(Graph!$D$26:$D$40,MATCH(AB134,Graph!$D$26:$D$40,1)+1)</f>
        <v>100000</v>
      </c>
      <c r="AF134" s="7">
        <f>INDEX(Graph!$E$26:$E$40,MATCH(AB134,Graph!$D$26:$D$40,1)+1)</f>
        <v>0</v>
      </c>
      <c r="AG134" s="4">
        <f t="shared" si="41"/>
        <v>0</v>
      </c>
      <c r="AH134" s="7"/>
      <c r="AI134" s="11">
        <f>$D136/Graph!H$50</f>
        <v>5148.3899999999994</v>
      </c>
      <c r="AJ134" s="5">
        <f>INDEX(Graph!$D$26:$D$40,MATCH(AI134,Graph!$D$26:$D$40,1))</f>
        <v>5000</v>
      </c>
      <c r="AK134" s="7">
        <f>INDEX(Graph!$E$26:$E$40,MATCH(AI134,Graph!$D$26:$D$40,1))</f>
        <v>275</v>
      </c>
      <c r="AL134" s="5">
        <f>INDEX(Graph!$D$26:$D$40,MATCH(AI134,Graph!$D$26:$D$40,1)+1)</f>
        <v>5500</v>
      </c>
      <c r="AM134" s="7">
        <f>INDEX(Graph!$E$26:$E$40,MATCH(AI134,Graph!$D$26:$D$40,1)+1)</f>
        <v>270</v>
      </c>
      <c r="AN134" s="4">
        <f t="shared" si="42"/>
        <v>273.51609999999999</v>
      </c>
      <c r="AO134" s="7"/>
      <c r="AP134" s="11">
        <f>$D136/Graph!I$50</f>
        <v>3603.8729999999987</v>
      </c>
      <c r="AQ134" s="5">
        <f>INDEX(Graph!$D$26:$D$40,MATCH(AP134,Graph!$D$26:$D$40,1))</f>
        <v>3500</v>
      </c>
      <c r="AR134" s="7">
        <f>INDEX(Graph!$E$26:$E$40,MATCH(AP134,Graph!$D$26:$D$40,1))</f>
        <v>210</v>
      </c>
      <c r="AS134" s="5">
        <f>INDEX(Graph!$D$26:$D$40,MATCH(AP134,Graph!$D$26:$D$40,1)+1)</f>
        <v>4000</v>
      </c>
      <c r="AT134" s="7">
        <f>INDEX(Graph!$E$26:$E$40,MATCH(AP134,Graph!$D$26:$D$40,1)+1)</f>
        <v>240</v>
      </c>
      <c r="AU134" s="4">
        <f t="shared" si="43"/>
        <v>216.23237999999992</v>
      </c>
    </row>
    <row r="135" spans="4:47" ht="15.75" x14ac:dyDescent="0.3">
      <c r="D135" s="7">
        <v>128</v>
      </c>
      <c r="E135" s="8">
        <f>(D135/Graph!$C$3)*(D135/Graph!$C$3)*(D135/Graph!$C$3)*Graph!$C$4</f>
        <v>92.591599453800654</v>
      </c>
      <c r="F135" s="4">
        <f t="shared" si="30"/>
        <v>273.11700000000002</v>
      </c>
      <c r="G135" s="4">
        <f t="shared" si="31"/>
        <v>180.52540054619936</v>
      </c>
      <c r="H135" s="13">
        <f t="shared" si="32"/>
        <v>16.879663634183977</v>
      </c>
      <c r="I135" s="4"/>
      <c r="J135" s="12">
        <f t="shared" si="33"/>
        <v>134671.94880746474</v>
      </c>
      <c r="K135" s="9">
        <f t="shared" si="28"/>
        <v>2353.5357016336757</v>
      </c>
      <c r="L135" s="9">
        <f t="shared" si="34"/>
        <v>57.221119999999999</v>
      </c>
      <c r="M135" s="9">
        <f t="shared" si="35"/>
        <v>0.44704000000000121</v>
      </c>
      <c r="N135" s="13">
        <f t="shared" si="29"/>
        <v>0.2929392441854331</v>
      </c>
      <c r="O135" s="4"/>
      <c r="P135" s="12">
        <f t="shared" si="36"/>
        <v>0</v>
      </c>
      <c r="Q135" s="4">
        <f t="shared" si="37"/>
        <v>0</v>
      </c>
      <c r="R135" s="4">
        <f t="shared" si="38"/>
        <v>273.11700000000002</v>
      </c>
      <c r="S135" s="4">
        <f t="shared" si="39"/>
        <v>217.90859999999995</v>
      </c>
      <c r="T135" s="4"/>
      <c r="U135" s="11">
        <f>$D135/Graph!F$50</f>
        <v>15631.948799999998</v>
      </c>
      <c r="V135" s="5">
        <f>INDEX(Graph!$D$26:$D$40,MATCH(U135,Graph!$D$26:$D$40,1))</f>
        <v>6500</v>
      </c>
      <c r="W135" s="7">
        <f>INDEX(Graph!$E$26:$E$40,MATCH(U135,Graph!$D$26:$D$40,1))</f>
        <v>0</v>
      </c>
      <c r="X135" s="5">
        <f>INDEX(Graph!$D$26:$D$40,MATCH(U135,Graph!$D$26:$D$40,1)+1)</f>
        <v>100000</v>
      </c>
      <c r="Y135" s="7">
        <f>INDEX(Graph!$E$26:$E$40,MATCH(U135,Graph!$D$26:$D$40,1)+1)</f>
        <v>0</v>
      </c>
      <c r="Z135" s="4">
        <f t="shared" si="40"/>
        <v>0</v>
      </c>
      <c r="AA135" s="7"/>
      <c r="AB135" s="11">
        <f>$D137/Graph!G$50</f>
        <v>8456.9289999999983</v>
      </c>
      <c r="AC135" s="5">
        <f>INDEX(Graph!$D$26:$D$40,MATCH(AB135,Graph!$D$26:$D$40,1))</f>
        <v>6500</v>
      </c>
      <c r="AD135" s="7">
        <f>INDEX(Graph!$E$26:$E$40,MATCH(AB135,Graph!$D$26:$D$40,1))</f>
        <v>0</v>
      </c>
      <c r="AE135" s="5">
        <f>INDEX(Graph!$D$26:$D$40,MATCH(AB135,Graph!$D$26:$D$40,1)+1)</f>
        <v>100000</v>
      </c>
      <c r="AF135" s="7">
        <f>INDEX(Graph!$E$26:$E$40,MATCH(AB135,Graph!$D$26:$D$40,1)+1)</f>
        <v>0</v>
      </c>
      <c r="AG135" s="4">
        <f t="shared" si="41"/>
        <v>0</v>
      </c>
      <c r="AH135" s="7"/>
      <c r="AI135" s="11">
        <f>$D137/Graph!H$50</f>
        <v>5188.2999999999993</v>
      </c>
      <c r="AJ135" s="5">
        <f>INDEX(Graph!$D$26:$D$40,MATCH(AI135,Graph!$D$26:$D$40,1))</f>
        <v>5000</v>
      </c>
      <c r="AK135" s="7">
        <f>INDEX(Graph!$E$26:$E$40,MATCH(AI135,Graph!$D$26:$D$40,1))</f>
        <v>275</v>
      </c>
      <c r="AL135" s="5">
        <f>INDEX(Graph!$D$26:$D$40,MATCH(AI135,Graph!$D$26:$D$40,1)+1)</f>
        <v>5500</v>
      </c>
      <c r="AM135" s="7">
        <f>INDEX(Graph!$E$26:$E$40,MATCH(AI135,Graph!$D$26:$D$40,1)+1)</f>
        <v>270</v>
      </c>
      <c r="AN135" s="4">
        <f t="shared" si="42"/>
        <v>273.11700000000002</v>
      </c>
      <c r="AO135" s="7"/>
      <c r="AP135" s="11">
        <f>$D137/Graph!I$50</f>
        <v>3631.809999999999</v>
      </c>
      <c r="AQ135" s="5">
        <f>INDEX(Graph!$D$26:$D$40,MATCH(AP135,Graph!$D$26:$D$40,1))</f>
        <v>3500</v>
      </c>
      <c r="AR135" s="7">
        <f>INDEX(Graph!$E$26:$E$40,MATCH(AP135,Graph!$D$26:$D$40,1))</f>
        <v>210</v>
      </c>
      <c r="AS135" s="5">
        <f>INDEX(Graph!$D$26:$D$40,MATCH(AP135,Graph!$D$26:$D$40,1)+1)</f>
        <v>4000</v>
      </c>
      <c r="AT135" s="7">
        <f>INDEX(Graph!$E$26:$E$40,MATCH(AP135,Graph!$D$26:$D$40,1)+1)</f>
        <v>240</v>
      </c>
      <c r="AU135" s="4">
        <f t="shared" si="43"/>
        <v>217.90859999999995</v>
      </c>
    </row>
    <row r="136" spans="4:47" ht="15.75" x14ac:dyDescent="0.3">
      <c r="D136" s="7">
        <v>129</v>
      </c>
      <c r="E136" s="8">
        <f>(D136/Graph!$C$3)*(D136/Graph!$C$3)*(D136/Graph!$C$3)*Graph!$C$4</f>
        <v>94.778713245334558</v>
      </c>
      <c r="F136" s="4">
        <f t="shared" si="30"/>
        <v>272.71789999999999</v>
      </c>
      <c r="G136" s="4">
        <f t="shared" si="31"/>
        <v>177.93918675466543</v>
      </c>
      <c r="H136" s="13">
        <f t="shared" si="32"/>
        <v>17.179182383267609</v>
      </c>
      <c r="I136" s="4"/>
      <c r="J136" s="12">
        <f t="shared" si="33"/>
        <v>132742.6333189804</v>
      </c>
      <c r="K136" s="9">
        <f t="shared" si="28"/>
        <v>2301.8357672410634</v>
      </c>
      <c r="L136" s="9">
        <f t="shared" si="34"/>
        <v>57.66816</v>
      </c>
      <c r="M136" s="9">
        <f t="shared" si="35"/>
        <v>0.44704000000000121</v>
      </c>
      <c r="N136" s="13">
        <f t="shared" si="29"/>
        <v>0.29951874908363041</v>
      </c>
      <c r="O136" s="4"/>
      <c r="P136" s="12">
        <f t="shared" si="36"/>
        <v>0</v>
      </c>
      <c r="Q136" s="4">
        <f t="shared" si="37"/>
        <v>0</v>
      </c>
      <c r="R136" s="4">
        <f t="shared" si="38"/>
        <v>272.71789999999999</v>
      </c>
      <c r="S136" s="4">
        <f t="shared" si="39"/>
        <v>219.58481999999992</v>
      </c>
      <c r="T136" s="4"/>
      <c r="U136" s="11">
        <f>$D136/Graph!F$50</f>
        <v>15754.073399999997</v>
      </c>
      <c r="V136" s="5">
        <f>INDEX(Graph!$D$26:$D$40,MATCH(U136,Graph!$D$26:$D$40,1))</f>
        <v>6500</v>
      </c>
      <c r="W136" s="7">
        <f>INDEX(Graph!$E$26:$E$40,MATCH(U136,Graph!$D$26:$D$40,1))</f>
        <v>0</v>
      </c>
      <c r="X136" s="5">
        <f>INDEX(Graph!$D$26:$D$40,MATCH(U136,Graph!$D$26:$D$40,1)+1)</f>
        <v>100000</v>
      </c>
      <c r="Y136" s="7">
        <f>INDEX(Graph!$E$26:$E$40,MATCH(U136,Graph!$D$26:$D$40,1)+1)</f>
        <v>0</v>
      </c>
      <c r="Z136" s="4">
        <f t="shared" si="40"/>
        <v>0</v>
      </c>
      <c r="AA136" s="7"/>
      <c r="AB136" s="11">
        <f>$D138/Graph!G$50</f>
        <v>8521.9822999999997</v>
      </c>
      <c r="AC136" s="5">
        <f>INDEX(Graph!$D$26:$D$40,MATCH(AB136,Graph!$D$26:$D$40,1))</f>
        <v>6500</v>
      </c>
      <c r="AD136" s="7">
        <f>INDEX(Graph!$E$26:$E$40,MATCH(AB136,Graph!$D$26:$D$40,1))</f>
        <v>0</v>
      </c>
      <c r="AE136" s="5">
        <f>INDEX(Graph!$D$26:$D$40,MATCH(AB136,Graph!$D$26:$D$40,1)+1)</f>
        <v>100000</v>
      </c>
      <c r="AF136" s="7">
        <f>INDEX(Graph!$E$26:$E$40,MATCH(AB136,Graph!$D$26:$D$40,1)+1)</f>
        <v>0</v>
      </c>
      <c r="AG136" s="4">
        <f t="shared" si="41"/>
        <v>0</v>
      </c>
      <c r="AH136" s="7"/>
      <c r="AI136" s="11">
        <f>$D138/Graph!H$50</f>
        <v>5228.21</v>
      </c>
      <c r="AJ136" s="5">
        <f>INDEX(Graph!$D$26:$D$40,MATCH(AI136,Graph!$D$26:$D$40,1))</f>
        <v>5000</v>
      </c>
      <c r="AK136" s="7">
        <f>INDEX(Graph!$E$26:$E$40,MATCH(AI136,Graph!$D$26:$D$40,1))</f>
        <v>275</v>
      </c>
      <c r="AL136" s="5">
        <f>INDEX(Graph!$D$26:$D$40,MATCH(AI136,Graph!$D$26:$D$40,1)+1)</f>
        <v>5500</v>
      </c>
      <c r="AM136" s="7">
        <f>INDEX(Graph!$E$26:$E$40,MATCH(AI136,Graph!$D$26:$D$40,1)+1)</f>
        <v>270</v>
      </c>
      <c r="AN136" s="4">
        <f t="shared" si="42"/>
        <v>272.71789999999999</v>
      </c>
      <c r="AO136" s="7"/>
      <c r="AP136" s="11">
        <f>$D138/Graph!I$50</f>
        <v>3659.7469999999989</v>
      </c>
      <c r="AQ136" s="5">
        <f>INDEX(Graph!$D$26:$D$40,MATCH(AP136,Graph!$D$26:$D$40,1))</f>
        <v>3500</v>
      </c>
      <c r="AR136" s="7">
        <f>INDEX(Graph!$E$26:$E$40,MATCH(AP136,Graph!$D$26:$D$40,1))</f>
        <v>210</v>
      </c>
      <c r="AS136" s="5">
        <f>INDEX(Graph!$D$26:$D$40,MATCH(AP136,Graph!$D$26:$D$40,1)+1)</f>
        <v>4000</v>
      </c>
      <c r="AT136" s="7">
        <f>INDEX(Graph!$E$26:$E$40,MATCH(AP136,Graph!$D$26:$D$40,1)+1)</f>
        <v>240</v>
      </c>
      <c r="AU136" s="4">
        <f t="shared" si="43"/>
        <v>219.58481999999992</v>
      </c>
    </row>
    <row r="137" spans="4:47" ht="15.75" x14ac:dyDescent="0.3">
      <c r="D137" s="7">
        <v>130</v>
      </c>
      <c r="E137" s="8">
        <f>(D137/Graph!$C$3)*(D137/Graph!$C$3)*(D137/Graph!$C$3)*Graph!$C$4</f>
        <v>97</v>
      </c>
      <c r="F137" s="4">
        <f t="shared" si="30"/>
        <v>272.31880000000001</v>
      </c>
      <c r="G137" s="4">
        <f t="shared" si="31"/>
        <v>175.31880000000001</v>
      </c>
      <c r="H137" s="13">
        <f t="shared" si="32"/>
        <v>17.485534416632859</v>
      </c>
      <c r="I137" s="4"/>
      <c r="J137" s="12">
        <f t="shared" si="33"/>
        <v>130787.8248</v>
      </c>
      <c r="K137" s="9">
        <f t="shared" ref="K137:K200" si="44">IF(L137&gt;0,J137/L137,0)</f>
        <v>2250.4925527228675</v>
      </c>
      <c r="L137" s="9">
        <f t="shared" si="34"/>
        <v>58.115200000000002</v>
      </c>
      <c r="M137" s="9">
        <f t="shared" si="35"/>
        <v>0.44704000000000121</v>
      </c>
      <c r="N137" s="13">
        <f t="shared" ref="N137:N200" si="45">IF(K137&gt;0,$H$4*M137/K137,-1)</f>
        <v>0.30635203336524974</v>
      </c>
      <c r="O137" s="4"/>
      <c r="P137" s="12">
        <f t="shared" si="36"/>
        <v>0</v>
      </c>
      <c r="Q137" s="4">
        <f t="shared" si="37"/>
        <v>0</v>
      </c>
      <c r="R137" s="4">
        <f t="shared" si="38"/>
        <v>272.31880000000001</v>
      </c>
      <c r="S137" s="4">
        <f t="shared" si="39"/>
        <v>221.26103999999992</v>
      </c>
      <c r="T137" s="4"/>
      <c r="U137" s="11">
        <f>$D137/Graph!F$50</f>
        <v>15876.197999999999</v>
      </c>
      <c r="V137" s="5">
        <f>INDEX(Graph!$D$26:$D$40,MATCH(U137,Graph!$D$26:$D$40,1))</f>
        <v>6500</v>
      </c>
      <c r="W137" s="7">
        <f>INDEX(Graph!$E$26:$E$40,MATCH(U137,Graph!$D$26:$D$40,1))</f>
        <v>0</v>
      </c>
      <c r="X137" s="5">
        <f>INDEX(Graph!$D$26:$D$40,MATCH(U137,Graph!$D$26:$D$40,1)+1)</f>
        <v>100000</v>
      </c>
      <c r="Y137" s="7">
        <f>INDEX(Graph!$E$26:$E$40,MATCH(U137,Graph!$D$26:$D$40,1)+1)</f>
        <v>0</v>
      </c>
      <c r="Z137" s="4">
        <f t="shared" si="40"/>
        <v>0</v>
      </c>
      <c r="AA137" s="7"/>
      <c r="AB137" s="11">
        <f>$D139/Graph!G$50</f>
        <v>8587.0355999999992</v>
      </c>
      <c r="AC137" s="5">
        <f>INDEX(Graph!$D$26:$D$40,MATCH(AB137,Graph!$D$26:$D$40,1))</f>
        <v>6500</v>
      </c>
      <c r="AD137" s="7">
        <f>INDEX(Graph!$E$26:$E$40,MATCH(AB137,Graph!$D$26:$D$40,1))</f>
        <v>0</v>
      </c>
      <c r="AE137" s="5">
        <f>INDEX(Graph!$D$26:$D$40,MATCH(AB137,Graph!$D$26:$D$40,1)+1)</f>
        <v>100000</v>
      </c>
      <c r="AF137" s="7">
        <f>INDEX(Graph!$E$26:$E$40,MATCH(AB137,Graph!$D$26:$D$40,1)+1)</f>
        <v>0</v>
      </c>
      <c r="AG137" s="4">
        <f t="shared" si="41"/>
        <v>0</v>
      </c>
      <c r="AH137" s="7"/>
      <c r="AI137" s="11">
        <f>$D139/Graph!H$50</f>
        <v>5268.12</v>
      </c>
      <c r="AJ137" s="5">
        <f>INDEX(Graph!$D$26:$D$40,MATCH(AI137,Graph!$D$26:$D$40,1))</f>
        <v>5000</v>
      </c>
      <c r="AK137" s="7">
        <f>INDEX(Graph!$E$26:$E$40,MATCH(AI137,Graph!$D$26:$D$40,1))</f>
        <v>275</v>
      </c>
      <c r="AL137" s="5">
        <f>INDEX(Graph!$D$26:$D$40,MATCH(AI137,Graph!$D$26:$D$40,1)+1)</f>
        <v>5500</v>
      </c>
      <c r="AM137" s="7">
        <f>INDEX(Graph!$E$26:$E$40,MATCH(AI137,Graph!$D$26:$D$40,1)+1)</f>
        <v>270</v>
      </c>
      <c r="AN137" s="4">
        <f t="shared" si="42"/>
        <v>272.31880000000001</v>
      </c>
      <c r="AO137" s="7"/>
      <c r="AP137" s="11">
        <f>$D139/Graph!I$50</f>
        <v>3687.6839999999988</v>
      </c>
      <c r="AQ137" s="5">
        <f>INDEX(Graph!$D$26:$D$40,MATCH(AP137,Graph!$D$26:$D$40,1))</f>
        <v>3500</v>
      </c>
      <c r="AR137" s="7">
        <f>INDEX(Graph!$E$26:$E$40,MATCH(AP137,Graph!$D$26:$D$40,1))</f>
        <v>210</v>
      </c>
      <c r="AS137" s="5">
        <f>INDEX(Graph!$D$26:$D$40,MATCH(AP137,Graph!$D$26:$D$40,1)+1)</f>
        <v>4000</v>
      </c>
      <c r="AT137" s="7">
        <f>INDEX(Graph!$E$26:$E$40,MATCH(AP137,Graph!$D$26:$D$40,1)+1)</f>
        <v>240</v>
      </c>
      <c r="AU137" s="4">
        <f t="shared" si="43"/>
        <v>221.26103999999992</v>
      </c>
    </row>
    <row r="138" spans="4:47" ht="15.75" x14ac:dyDescent="0.3">
      <c r="D138" s="7">
        <v>131</v>
      </c>
      <c r="E138" s="8">
        <f>(D138/Graph!$C$3)*(D138/Graph!$C$3)*(D138/Graph!$C$3)*Graph!$C$4</f>
        <v>99.255724624487939</v>
      </c>
      <c r="F138" s="4">
        <f t="shared" si="30"/>
        <v>271.91969999999998</v>
      </c>
      <c r="G138" s="4">
        <f t="shared" si="31"/>
        <v>172.66397537551205</v>
      </c>
      <c r="H138" s="13">
        <f t="shared" si="32"/>
        <v>17.798989606036951</v>
      </c>
      <c r="I138" s="4"/>
      <c r="J138" s="12">
        <f t="shared" si="33"/>
        <v>128807.32563013199</v>
      </c>
      <c r="K138" s="9">
        <f t="shared" si="44"/>
        <v>2199.4945143855834</v>
      </c>
      <c r="L138" s="9">
        <f t="shared" si="34"/>
        <v>58.562239999999996</v>
      </c>
      <c r="M138" s="9">
        <f t="shared" si="35"/>
        <v>0.44703999999999411</v>
      </c>
      <c r="N138" s="13">
        <f t="shared" si="45"/>
        <v>0.3134551894040904</v>
      </c>
      <c r="O138" s="4"/>
      <c r="P138" s="12">
        <f t="shared" si="36"/>
        <v>0</v>
      </c>
      <c r="Q138" s="4">
        <f t="shared" si="37"/>
        <v>0</v>
      </c>
      <c r="R138" s="4">
        <f t="shared" si="38"/>
        <v>271.91969999999998</v>
      </c>
      <c r="S138" s="4">
        <f t="shared" si="39"/>
        <v>222.93725999999992</v>
      </c>
      <c r="T138" s="4"/>
      <c r="U138" s="11">
        <f>$D138/Graph!F$50</f>
        <v>15998.322599999998</v>
      </c>
      <c r="V138" s="5">
        <f>INDEX(Graph!$D$26:$D$40,MATCH(U138,Graph!$D$26:$D$40,1))</f>
        <v>6500</v>
      </c>
      <c r="W138" s="7">
        <f>INDEX(Graph!$E$26:$E$40,MATCH(U138,Graph!$D$26:$D$40,1))</f>
        <v>0</v>
      </c>
      <c r="X138" s="5">
        <f>INDEX(Graph!$D$26:$D$40,MATCH(U138,Graph!$D$26:$D$40,1)+1)</f>
        <v>100000</v>
      </c>
      <c r="Y138" s="7">
        <f>INDEX(Graph!$E$26:$E$40,MATCH(U138,Graph!$D$26:$D$40,1)+1)</f>
        <v>0</v>
      </c>
      <c r="Z138" s="4">
        <f t="shared" si="40"/>
        <v>0</v>
      </c>
      <c r="AA138" s="7"/>
      <c r="AB138" s="11">
        <f>$D140/Graph!G$50</f>
        <v>8652.0888999999988</v>
      </c>
      <c r="AC138" s="5">
        <f>INDEX(Graph!$D$26:$D$40,MATCH(AB138,Graph!$D$26:$D$40,1))</f>
        <v>6500</v>
      </c>
      <c r="AD138" s="7">
        <f>INDEX(Graph!$E$26:$E$40,MATCH(AB138,Graph!$D$26:$D$40,1))</f>
        <v>0</v>
      </c>
      <c r="AE138" s="5">
        <f>INDEX(Graph!$D$26:$D$40,MATCH(AB138,Graph!$D$26:$D$40,1)+1)</f>
        <v>100000</v>
      </c>
      <c r="AF138" s="7">
        <f>INDEX(Graph!$E$26:$E$40,MATCH(AB138,Graph!$D$26:$D$40,1)+1)</f>
        <v>0</v>
      </c>
      <c r="AG138" s="4">
        <f t="shared" si="41"/>
        <v>0</v>
      </c>
      <c r="AH138" s="7"/>
      <c r="AI138" s="11">
        <f>$D140/Graph!H$50</f>
        <v>5308.03</v>
      </c>
      <c r="AJ138" s="5">
        <f>INDEX(Graph!$D$26:$D$40,MATCH(AI138,Graph!$D$26:$D$40,1))</f>
        <v>5000</v>
      </c>
      <c r="AK138" s="7">
        <f>INDEX(Graph!$E$26:$E$40,MATCH(AI138,Graph!$D$26:$D$40,1))</f>
        <v>275</v>
      </c>
      <c r="AL138" s="5">
        <f>INDEX(Graph!$D$26:$D$40,MATCH(AI138,Graph!$D$26:$D$40,1)+1)</f>
        <v>5500</v>
      </c>
      <c r="AM138" s="7">
        <f>INDEX(Graph!$E$26:$E$40,MATCH(AI138,Graph!$D$26:$D$40,1)+1)</f>
        <v>270</v>
      </c>
      <c r="AN138" s="4">
        <f t="shared" si="42"/>
        <v>271.91969999999998</v>
      </c>
      <c r="AO138" s="7"/>
      <c r="AP138" s="11">
        <f>$D140/Graph!I$50</f>
        <v>3715.6209999999987</v>
      </c>
      <c r="AQ138" s="5">
        <f>INDEX(Graph!$D$26:$D$40,MATCH(AP138,Graph!$D$26:$D$40,1))</f>
        <v>3500</v>
      </c>
      <c r="AR138" s="7">
        <f>INDEX(Graph!$E$26:$E$40,MATCH(AP138,Graph!$D$26:$D$40,1))</f>
        <v>210</v>
      </c>
      <c r="AS138" s="5">
        <f>INDEX(Graph!$D$26:$D$40,MATCH(AP138,Graph!$D$26:$D$40,1)+1)</f>
        <v>4000</v>
      </c>
      <c r="AT138" s="7">
        <f>INDEX(Graph!$E$26:$E$40,MATCH(AP138,Graph!$D$26:$D$40,1)+1)</f>
        <v>240</v>
      </c>
      <c r="AU138" s="4">
        <f t="shared" si="43"/>
        <v>222.93725999999992</v>
      </c>
    </row>
    <row r="139" spans="4:47" ht="15.75" x14ac:dyDescent="0.3">
      <c r="D139" s="7">
        <v>132</v>
      </c>
      <c r="E139" s="8">
        <f>(D139/Graph!$C$3)*(D139/Graph!$C$3)*(D139/Graph!$C$3)*Graph!$C$4</f>
        <v>101.54615202548929</v>
      </c>
      <c r="F139" s="4">
        <f t="shared" si="30"/>
        <v>271.5206</v>
      </c>
      <c r="G139" s="4">
        <f t="shared" si="31"/>
        <v>169.97444797451072</v>
      </c>
      <c r="H139" s="13">
        <f t="shared" si="32"/>
        <v>18.119835286031236</v>
      </c>
      <c r="I139" s="4"/>
      <c r="J139" s="12">
        <f t="shared" si="33"/>
        <v>126800.938188985</v>
      </c>
      <c r="K139" s="9">
        <f t="shared" si="44"/>
        <v>2148.8304583446029</v>
      </c>
      <c r="L139" s="9">
        <f t="shared" si="34"/>
        <v>59.009279999999997</v>
      </c>
      <c r="M139" s="9">
        <f t="shared" si="35"/>
        <v>0.44704000000000121</v>
      </c>
      <c r="N139" s="13">
        <f t="shared" si="45"/>
        <v>0.32084567999428343</v>
      </c>
      <c r="O139" s="4"/>
      <c r="P139" s="12">
        <f t="shared" si="36"/>
        <v>0</v>
      </c>
      <c r="Q139" s="4">
        <f t="shared" si="37"/>
        <v>0</v>
      </c>
      <c r="R139" s="4">
        <f t="shared" si="38"/>
        <v>271.5206</v>
      </c>
      <c r="S139" s="4">
        <f t="shared" si="39"/>
        <v>224.61347999999992</v>
      </c>
      <c r="T139" s="4"/>
      <c r="U139" s="11">
        <f>$D139/Graph!F$50</f>
        <v>16120.447199999997</v>
      </c>
      <c r="V139" s="5">
        <f>INDEX(Graph!$D$26:$D$40,MATCH(U139,Graph!$D$26:$D$40,1))</f>
        <v>6500</v>
      </c>
      <c r="W139" s="7">
        <f>INDEX(Graph!$E$26:$E$40,MATCH(U139,Graph!$D$26:$D$40,1))</f>
        <v>0</v>
      </c>
      <c r="X139" s="5">
        <f>INDEX(Graph!$D$26:$D$40,MATCH(U139,Graph!$D$26:$D$40,1)+1)</f>
        <v>100000</v>
      </c>
      <c r="Y139" s="7">
        <f>INDEX(Graph!$E$26:$E$40,MATCH(U139,Graph!$D$26:$D$40,1)+1)</f>
        <v>0</v>
      </c>
      <c r="Z139" s="4">
        <f t="shared" si="40"/>
        <v>0</v>
      </c>
      <c r="AA139" s="7"/>
      <c r="AB139" s="11">
        <f>$D141/Graph!G$50</f>
        <v>8717.1421999999984</v>
      </c>
      <c r="AC139" s="5">
        <f>INDEX(Graph!$D$26:$D$40,MATCH(AB139,Graph!$D$26:$D$40,1))</f>
        <v>6500</v>
      </c>
      <c r="AD139" s="7">
        <f>INDEX(Graph!$E$26:$E$40,MATCH(AB139,Graph!$D$26:$D$40,1))</f>
        <v>0</v>
      </c>
      <c r="AE139" s="5">
        <f>INDEX(Graph!$D$26:$D$40,MATCH(AB139,Graph!$D$26:$D$40,1)+1)</f>
        <v>100000</v>
      </c>
      <c r="AF139" s="7">
        <f>INDEX(Graph!$E$26:$E$40,MATCH(AB139,Graph!$D$26:$D$40,1)+1)</f>
        <v>0</v>
      </c>
      <c r="AG139" s="4">
        <f t="shared" si="41"/>
        <v>0</v>
      </c>
      <c r="AH139" s="7"/>
      <c r="AI139" s="11">
        <f>$D141/Graph!H$50</f>
        <v>5347.94</v>
      </c>
      <c r="AJ139" s="5">
        <f>INDEX(Graph!$D$26:$D$40,MATCH(AI139,Graph!$D$26:$D$40,1))</f>
        <v>5000</v>
      </c>
      <c r="AK139" s="7">
        <f>INDEX(Graph!$E$26:$E$40,MATCH(AI139,Graph!$D$26:$D$40,1))</f>
        <v>275</v>
      </c>
      <c r="AL139" s="5">
        <f>INDEX(Graph!$D$26:$D$40,MATCH(AI139,Graph!$D$26:$D$40,1)+1)</f>
        <v>5500</v>
      </c>
      <c r="AM139" s="7">
        <f>INDEX(Graph!$E$26:$E$40,MATCH(AI139,Graph!$D$26:$D$40,1)+1)</f>
        <v>270</v>
      </c>
      <c r="AN139" s="4">
        <f t="shared" si="42"/>
        <v>271.5206</v>
      </c>
      <c r="AO139" s="7"/>
      <c r="AP139" s="11">
        <f>$D141/Graph!I$50</f>
        <v>3743.5579999999986</v>
      </c>
      <c r="AQ139" s="5">
        <f>INDEX(Graph!$D$26:$D$40,MATCH(AP139,Graph!$D$26:$D$40,1))</f>
        <v>3500</v>
      </c>
      <c r="AR139" s="7">
        <f>INDEX(Graph!$E$26:$E$40,MATCH(AP139,Graph!$D$26:$D$40,1))</f>
        <v>210</v>
      </c>
      <c r="AS139" s="5">
        <f>INDEX(Graph!$D$26:$D$40,MATCH(AP139,Graph!$D$26:$D$40,1)+1)</f>
        <v>4000</v>
      </c>
      <c r="AT139" s="7">
        <f>INDEX(Graph!$E$26:$E$40,MATCH(AP139,Graph!$D$26:$D$40,1)+1)</f>
        <v>240</v>
      </c>
      <c r="AU139" s="4">
        <f t="shared" si="43"/>
        <v>224.61347999999992</v>
      </c>
    </row>
    <row r="140" spans="4:47" ht="15.75" x14ac:dyDescent="0.3">
      <c r="D140" s="7">
        <v>133</v>
      </c>
      <c r="E140" s="8">
        <f>(D140/Graph!$C$3)*(D140/Graph!$C$3)*(D140/Graph!$C$3)*Graph!$C$4</f>
        <v>103.87154710969502</v>
      </c>
      <c r="F140" s="4">
        <f t="shared" si="30"/>
        <v>271.12150000000003</v>
      </c>
      <c r="G140" s="4">
        <f t="shared" si="31"/>
        <v>167.249952890305</v>
      </c>
      <c r="H140" s="13">
        <f t="shared" si="32"/>
        <v>18.448377773666579</v>
      </c>
      <c r="I140" s="4"/>
      <c r="J140" s="12">
        <f t="shared" si="33"/>
        <v>124768.46485616753</v>
      </c>
      <c r="K140" s="9">
        <f t="shared" si="44"/>
        <v>2098.4895273734992</v>
      </c>
      <c r="L140" s="9">
        <f t="shared" si="34"/>
        <v>59.456319999999998</v>
      </c>
      <c r="M140" s="9">
        <f t="shared" si="35"/>
        <v>0.44704000000000121</v>
      </c>
      <c r="N140" s="13">
        <f t="shared" si="45"/>
        <v>0.32854248763534172</v>
      </c>
      <c r="O140" s="4"/>
      <c r="P140" s="12">
        <f t="shared" si="36"/>
        <v>0</v>
      </c>
      <c r="Q140" s="4">
        <f t="shared" si="37"/>
        <v>0</v>
      </c>
      <c r="R140" s="4">
        <f t="shared" si="38"/>
        <v>271.12150000000003</v>
      </c>
      <c r="S140" s="4">
        <f t="shared" si="39"/>
        <v>226.28969999999993</v>
      </c>
      <c r="T140" s="4"/>
      <c r="U140" s="11">
        <f>$D140/Graph!F$50</f>
        <v>16242.571799999998</v>
      </c>
      <c r="V140" s="5">
        <f>INDEX(Graph!$D$26:$D$40,MATCH(U140,Graph!$D$26:$D$40,1))</f>
        <v>6500</v>
      </c>
      <c r="W140" s="7">
        <f>INDEX(Graph!$E$26:$E$40,MATCH(U140,Graph!$D$26:$D$40,1))</f>
        <v>0</v>
      </c>
      <c r="X140" s="5">
        <f>INDEX(Graph!$D$26:$D$40,MATCH(U140,Graph!$D$26:$D$40,1)+1)</f>
        <v>100000</v>
      </c>
      <c r="Y140" s="7">
        <f>INDEX(Graph!$E$26:$E$40,MATCH(U140,Graph!$D$26:$D$40,1)+1)</f>
        <v>0</v>
      </c>
      <c r="Z140" s="4">
        <f t="shared" si="40"/>
        <v>0</v>
      </c>
      <c r="AA140" s="7"/>
      <c r="AB140" s="11">
        <f>$D142/Graph!G$50</f>
        <v>8782.1954999999998</v>
      </c>
      <c r="AC140" s="5">
        <f>INDEX(Graph!$D$26:$D$40,MATCH(AB140,Graph!$D$26:$D$40,1))</f>
        <v>6500</v>
      </c>
      <c r="AD140" s="7">
        <f>INDEX(Graph!$E$26:$E$40,MATCH(AB140,Graph!$D$26:$D$40,1))</f>
        <v>0</v>
      </c>
      <c r="AE140" s="5">
        <f>INDEX(Graph!$D$26:$D$40,MATCH(AB140,Graph!$D$26:$D$40,1)+1)</f>
        <v>100000</v>
      </c>
      <c r="AF140" s="7">
        <f>INDEX(Graph!$E$26:$E$40,MATCH(AB140,Graph!$D$26:$D$40,1)+1)</f>
        <v>0</v>
      </c>
      <c r="AG140" s="4">
        <f t="shared" si="41"/>
        <v>0</v>
      </c>
      <c r="AH140" s="7"/>
      <c r="AI140" s="11">
        <f>$D142/Graph!H$50</f>
        <v>5387.8499999999995</v>
      </c>
      <c r="AJ140" s="5">
        <f>INDEX(Graph!$D$26:$D$40,MATCH(AI140,Graph!$D$26:$D$40,1))</f>
        <v>5000</v>
      </c>
      <c r="AK140" s="7">
        <f>INDEX(Graph!$E$26:$E$40,MATCH(AI140,Graph!$D$26:$D$40,1))</f>
        <v>275</v>
      </c>
      <c r="AL140" s="5">
        <f>INDEX(Graph!$D$26:$D$40,MATCH(AI140,Graph!$D$26:$D$40,1)+1)</f>
        <v>5500</v>
      </c>
      <c r="AM140" s="7">
        <f>INDEX(Graph!$E$26:$E$40,MATCH(AI140,Graph!$D$26:$D$40,1)+1)</f>
        <v>270</v>
      </c>
      <c r="AN140" s="4">
        <f t="shared" si="42"/>
        <v>271.12150000000003</v>
      </c>
      <c r="AO140" s="7"/>
      <c r="AP140" s="11">
        <f>$D142/Graph!I$50</f>
        <v>3771.494999999999</v>
      </c>
      <c r="AQ140" s="5">
        <f>INDEX(Graph!$D$26:$D$40,MATCH(AP140,Graph!$D$26:$D$40,1))</f>
        <v>3500</v>
      </c>
      <c r="AR140" s="7">
        <f>INDEX(Graph!$E$26:$E$40,MATCH(AP140,Graph!$D$26:$D$40,1))</f>
        <v>210</v>
      </c>
      <c r="AS140" s="5">
        <f>INDEX(Graph!$D$26:$D$40,MATCH(AP140,Graph!$D$26:$D$40,1)+1)</f>
        <v>4000</v>
      </c>
      <c r="AT140" s="7">
        <f>INDEX(Graph!$E$26:$E$40,MATCH(AP140,Graph!$D$26:$D$40,1)+1)</f>
        <v>240</v>
      </c>
      <c r="AU140" s="4">
        <f t="shared" si="43"/>
        <v>226.28969999999993</v>
      </c>
    </row>
    <row r="141" spans="4:47" ht="15.75" x14ac:dyDescent="0.3">
      <c r="D141" s="7">
        <v>134</v>
      </c>
      <c r="E141" s="8">
        <f>(D141/Graph!$C$3)*(D141/Graph!$C$3)*(D141/Graph!$C$3)*Graph!$C$4</f>
        <v>106.23217478379604</v>
      </c>
      <c r="F141" s="4">
        <f t="shared" si="30"/>
        <v>270.72239999999999</v>
      </c>
      <c r="G141" s="4">
        <f t="shared" si="31"/>
        <v>164.49022521620395</v>
      </c>
      <c r="H141" s="13">
        <f t="shared" si="32"/>
        <v>18.784944057432966</v>
      </c>
      <c r="I141" s="4"/>
      <c r="J141" s="12">
        <f t="shared" si="33"/>
        <v>122709.70801128815</v>
      </c>
      <c r="K141" s="9">
        <f t="shared" si="44"/>
        <v>2048.4611883421589</v>
      </c>
      <c r="L141" s="9">
        <f t="shared" si="34"/>
        <v>59.903359999999999</v>
      </c>
      <c r="M141" s="9">
        <f t="shared" si="35"/>
        <v>0.44704000000000121</v>
      </c>
      <c r="N141" s="13">
        <f t="shared" si="45"/>
        <v>0.3365662837663892</v>
      </c>
      <c r="O141" s="4"/>
      <c r="P141" s="12">
        <f t="shared" si="36"/>
        <v>0</v>
      </c>
      <c r="Q141" s="4">
        <f t="shared" si="37"/>
        <v>0</v>
      </c>
      <c r="R141" s="4">
        <f t="shared" si="38"/>
        <v>270.72239999999999</v>
      </c>
      <c r="S141" s="4">
        <f t="shared" si="39"/>
        <v>227.96591999999993</v>
      </c>
      <c r="T141" s="4"/>
      <c r="U141" s="11">
        <f>$D141/Graph!F$50</f>
        <v>16364.696399999997</v>
      </c>
      <c r="V141" s="5">
        <f>INDEX(Graph!$D$26:$D$40,MATCH(U141,Graph!$D$26:$D$40,1))</f>
        <v>6500</v>
      </c>
      <c r="W141" s="7">
        <f>INDEX(Graph!$E$26:$E$40,MATCH(U141,Graph!$D$26:$D$40,1))</f>
        <v>0</v>
      </c>
      <c r="X141" s="5">
        <f>INDEX(Graph!$D$26:$D$40,MATCH(U141,Graph!$D$26:$D$40,1)+1)</f>
        <v>100000</v>
      </c>
      <c r="Y141" s="7">
        <f>INDEX(Graph!$E$26:$E$40,MATCH(U141,Graph!$D$26:$D$40,1)+1)</f>
        <v>0</v>
      </c>
      <c r="Z141" s="4">
        <f t="shared" si="40"/>
        <v>0</v>
      </c>
      <c r="AA141" s="7"/>
      <c r="AB141" s="11">
        <f>$D143/Graph!G$50</f>
        <v>8847.2487999999994</v>
      </c>
      <c r="AC141" s="5">
        <f>INDEX(Graph!$D$26:$D$40,MATCH(AB141,Graph!$D$26:$D$40,1))</f>
        <v>6500</v>
      </c>
      <c r="AD141" s="7">
        <f>INDEX(Graph!$E$26:$E$40,MATCH(AB141,Graph!$D$26:$D$40,1))</f>
        <v>0</v>
      </c>
      <c r="AE141" s="5">
        <f>INDEX(Graph!$D$26:$D$40,MATCH(AB141,Graph!$D$26:$D$40,1)+1)</f>
        <v>100000</v>
      </c>
      <c r="AF141" s="7">
        <f>INDEX(Graph!$E$26:$E$40,MATCH(AB141,Graph!$D$26:$D$40,1)+1)</f>
        <v>0</v>
      </c>
      <c r="AG141" s="4">
        <f t="shared" si="41"/>
        <v>0</v>
      </c>
      <c r="AH141" s="7"/>
      <c r="AI141" s="11">
        <f>$D143/Graph!H$50</f>
        <v>5427.7599999999993</v>
      </c>
      <c r="AJ141" s="5">
        <f>INDEX(Graph!$D$26:$D$40,MATCH(AI141,Graph!$D$26:$D$40,1))</f>
        <v>5000</v>
      </c>
      <c r="AK141" s="7">
        <f>INDEX(Graph!$E$26:$E$40,MATCH(AI141,Graph!$D$26:$D$40,1))</f>
        <v>275</v>
      </c>
      <c r="AL141" s="5">
        <f>INDEX(Graph!$D$26:$D$40,MATCH(AI141,Graph!$D$26:$D$40,1)+1)</f>
        <v>5500</v>
      </c>
      <c r="AM141" s="7">
        <f>INDEX(Graph!$E$26:$E$40,MATCH(AI141,Graph!$D$26:$D$40,1)+1)</f>
        <v>270</v>
      </c>
      <c r="AN141" s="4">
        <f t="shared" si="42"/>
        <v>270.72239999999999</v>
      </c>
      <c r="AO141" s="7"/>
      <c r="AP141" s="11">
        <f>$D143/Graph!I$50</f>
        <v>3799.4319999999989</v>
      </c>
      <c r="AQ141" s="5">
        <f>INDEX(Graph!$D$26:$D$40,MATCH(AP141,Graph!$D$26:$D$40,1))</f>
        <v>3500</v>
      </c>
      <c r="AR141" s="7">
        <f>INDEX(Graph!$E$26:$E$40,MATCH(AP141,Graph!$D$26:$D$40,1))</f>
        <v>210</v>
      </c>
      <c r="AS141" s="5">
        <f>INDEX(Graph!$D$26:$D$40,MATCH(AP141,Graph!$D$26:$D$40,1)+1)</f>
        <v>4000</v>
      </c>
      <c r="AT141" s="7">
        <f>INDEX(Graph!$E$26:$E$40,MATCH(AP141,Graph!$D$26:$D$40,1)+1)</f>
        <v>240</v>
      </c>
      <c r="AU141" s="4">
        <f t="shared" si="43"/>
        <v>227.96591999999993</v>
      </c>
    </row>
    <row r="142" spans="4:47" ht="15.75" x14ac:dyDescent="0.3">
      <c r="D142" s="7">
        <v>135</v>
      </c>
      <c r="E142" s="8">
        <f>(D142/Graph!$C$3)*(D142/Graph!$C$3)*(D142/Graph!$C$3)*Graph!$C$4</f>
        <v>108.62829995448342</v>
      </c>
      <c r="F142" s="4">
        <f t="shared" si="30"/>
        <v>270.32330000000002</v>
      </c>
      <c r="G142" s="4">
        <f t="shared" si="31"/>
        <v>161.69500004551659</v>
      </c>
      <c r="H142" s="13">
        <f t="shared" si="32"/>
        <v>19.1298836785632</v>
      </c>
      <c r="I142" s="4"/>
      <c r="J142" s="12">
        <f t="shared" si="33"/>
        <v>120624.47003395538</v>
      </c>
      <c r="K142" s="9">
        <f t="shared" si="44"/>
        <v>1998.7352202132113</v>
      </c>
      <c r="L142" s="9">
        <f t="shared" si="34"/>
        <v>60.3504</v>
      </c>
      <c r="M142" s="9">
        <f t="shared" si="35"/>
        <v>0.44704000000000121</v>
      </c>
      <c r="N142" s="13">
        <f t="shared" si="45"/>
        <v>0.34493962113023502</v>
      </c>
      <c r="O142" s="4"/>
      <c r="P142" s="12">
        <f t="shared" si="36"/>
        <v>0</v>
      </c>
      <c r="Q142" s="4">
        <f t="shared" si="37"/>
        <v>0</v>
      </c>
      <c r="R142" s="4">
        <f t="shared" si="38"/>
        <v>270.32330000000002</v>
      </c>
      <c r="S142" s="4">
        <f t="shared" si="39"/>
        <v>229.64213999999993</v>
      </c>
      <c r="T142" s="4"/>
      <c r="U142" s="11">
        <f>$D142/Graph!F$50</f>
        <v>16486.820999999996</v>
      </c>
      <c r="V142" s="5">
        <f>INDEX(Graph!$D$26:$D$40,MATCH(U142,Graph!$D$26:$D$40,1))</f>
        <v>6500</v>
      </c>
      <c r="W142" s="7">
        <f>INDEX(Graph!$E$26:$E$40,MATCH(U142,Graph!$D$26:$D$40,1))</f>
        <v>0</v>
      </c>
      <c r="X142" s="5">
        <f>INDEX(Graph!$D$26:$D$40,MATCH(U142,Graph!$D$26:$D$40,1)+1)</f>
        <v>100000</v>
      </c>
      <c r="Y142" s="7">
        <f>INDEX(Graph!$E$26:$E$40,MATCH(U142,Graph!$D$26:$D$40,1)+1)</f>
        <v>0</v>
      </c>
      <c r="Z142" s="4">
        <f t="shared" si="40"/>
        <v>0</v>
      </c>
      <c r="AA142" s="7"/>
      <c r="AB142" s="11">
        <f>$D144/Graph!G$50</f>
        <v>8912.302099999999</v>
      </c>
      <c r="AC142" s="5">
        <f>INDEX(Graph!$D$26:$D$40,MATCH(AB142,Graph!$D$26:$D$40,1))</f>
        <v>6500</v>
      </c>
      <c r="AD142" s="7">
        <f>INDEX(Graph!$E$26:$E$40,MATCH(AB142,Graph!$D$26:$D$40,1))</f>
        <v>0</v>
      </c>
      <c r="AE142" s="5">
        <f>INDEX(Graph!$D$26:$D$40,MATCH(AB142,Graph!$D$26:$D$40,1)+1)</f>
        <v>100000</v>
      </c>
      <c r="AF142" s="7">
        <f>INDEX(Graph!$E$26:$E$40,MATCH(AB142,Graph!$D$26:$D$40,1)+1)</f>
        <v>0</v>
      </c>
      <c r="AG142" s="4">
        <f t="shared" si="41"/>
        <v>0</v>
      </c>
      <c r="AH142" s="7"/>
      <c r="AI142" s="11">
        <f>$D144/Graph!H$50</f>
        <v>5467.6699999999992</v>
      </c>
      <c r="AJ142" s="5">
        <f>INDEX(Graph!$D$26:$D$40,MATCH(AI142,Graph!$D$26:$D$40,1))</f>
        <v>5000</v>
      </c>
      <c r="AK142" s="7">
        <f>INDEX(Graph!$E$26:$E$40,MATCH(AI142,Graph!$D$26:$D$40,1))</f>
        <v>275</v>
      </c>
      <c r="AL142" s="5">
        <f>INDEX(Graph!$D$26:$D$40,MATCH(AI142,Graph!$D$26:$D$40,1)+1)</f>
        <v>5500</v>
      </c>
      <c r="AM142" s="7">
        <f>INDEX(Graph!$E$26:$E$40,MATCH(AI142,Graph!$D$26:$D$40,1)+1)</f>
        <v>270</v>
      </c>
      <c r="AN142" s="4">
        <f t="shared" si="42"/>
        <v>270.32330000000002</v>
      </c>
      <c r="AO142" s="7"/>
      <c r="AP142" s="11">
        <f>$D144/Graph!I$50</f>
        <v>3827.3689999999988</v>
      </c>
      <c r="AQ142" s="5">
        <f>INDEX(Graph!$D$26:$D$40,MATCH(AP142,Graph!$D$26:$D$40,1))</f>
        <v>3500</v>
      </c>
      <c r="AR142" s="7">
        <f>INDEX(Graph!$E$26:$E$40,MATCH(AP142,Graph!$D$26:$D$40,1))</f>
        <v>210</v>
      </c>
      <c r="AS142" s="5">
        <f>INDEX(Graph!$D$26:$D$40,MATCH(AP142,Graph!$D$26:$D$40,1)+1)</f>
        <v>4000</v>
      </c>
      <c r="AT142" s="7">
        <f>INDEX(Graph!$E$26:$E$40,MATCH(AP142,Graph!$D$26:$D$40,1)+1)</f>
        <v>240</v>
      </c>
      <c r="AU142" s="4">
        <f t="shared" si="43"/>
        <v>229.64213999999993</v>
      </c>
    </row>
    <row r="143" spans="4:47" ht="15.75" x14ac:dyDescent="0.3">
      <c r="D143" s="7">
        <v>136</v>
      </c>
      <c r="E143" s="8">
        <f>(D143/Graph!$C$3)*(D143/Graph!$C$3)*(D143/Graph!$C$3)*Graph!$C$4</f>
        <v>111.0601875284479</v>
      </c>
      <c r="F143" s="4">
        <f t="shared" si="30"/>
        <v>269.77260000000001</v>
      </c>
      <c r="G143" s="4">
        <f t="shared" si="31"/>
        <v>158.71241247155211</v>
      </c>
      <c r="H143" s="13">
        <f t="shared" si="32"/>
        <v>19.4839086689014</v>
      </c>
      <c r="I143" s="4"/>
      <c r="J143" s="12">
        <f t="shared" si="33"/>
        <v>118399.45970377787</v>
      </c>
      <c r="K143" s="9">
        <f t="shared" si="44"/>
        <v>1947.4415321398051</v>
      </c>
      <c r="L143" s="9">
        <f t="shared" si="34"/>
        <v>60.797440000000002</v>
      </c>
      <c r="M143" s="9">
        <f t="shared" si="35"/>
        <v>0.44704000000000121</v>
      </c>
      <c r="N143" s="13">
        <f t="shared" si="45"/>
        <v>0.35402499033819895</v>
      </c>
      <c r="O143" s="4"/>
      <c r="P143" s="12">
        <f t="shared" si="36"/>
        <v>0</v>
      </c>
      <c r="Q143" s="4">
        <f t="shared" si="37"/>
        <v>0</v>
      </c>
      <c r="R143" s="4">
        <f t="shared" si="38"/>
        <v>269.77260000000001</v>
      </c>
      <c r="S143" s="4">
        <f t="shared" si="39"/>
        <v>231.31835999999993</v>
      </c>
      <c r="T143" s="4"/>
      <c r="U143" s="11">
        <f>$D143/Graph!F$50</f>
        <v>16608.945599999999</v>
      </c>
      <c r="V143" s="5">
        <f>INDEX(Graph!$D$26:$D$40,MATCH(U143,Graph!$D$26:$D$40,1))</f>
        <v>6500</v>
      </c>
      <c r="W143" s="7">
        <f>INDEX(Graph!$E$26:$E$40,MATCH(U143,Graph!$D$26:$D$40,1))</f>
        <v>0</v>
      </c>
      <c r="X143" s="5">
        <f>INDEX(Graph!$D$26:$D$40,MATCH(U143,Graph!$D$26:$D$40,1)+1)</f>
        <v>100000</v>
      </c>
      <c r="Y143" s="7">
        <f>INDEX(Graph!$E$26:$E$40,MATCH(U143,Graph!$D$26:$D$40,1)+1)</f>
        <v>0</v>
      </c>
      <c r="Z143" s="4">
        <f t="shared" si="40"/>
        <v>0</v>
      </c>
      <c r="AA143" s="7"/>
      <c r="AB143" s="11">
        <f>$D145/Graph!G$50</f>
        <v>8977.3553999999986</v>
      </c>
      <c r="AC143" s="5">
        <f>INDEX(Graph!$D$26:$D$40,MATCH(AB143,Graph!$D$26:$D$40,1))</f>
        <v>6500</v>
      </c>
      <c r="AD143" s="7">
        <f>INDEX(Graph!$E$26:$E$40,MATCH(AB143,Graph!$D$26:$D$40,1))</f>
        <v>0</v>
      </c>
      <c r="AE143" s="5">
        <f>INDEX(Graph!$D$26:$D$40,MATCH(AB143,Graph!$D$26:$D$40,1)+1)</f>
        <v>100000</v>
      </c>
      <c r="AF143" s="7">
        <f>INDEX(Graph!$E$26:$E$40,MATCH(AB143,Graph!$D$26:$D$40,1)+1)</f>
        <v>0</v>
      </c>
      <c r="AG143" s="4">
        <f t="shared" si="41"/>
        <v>0</v>
      </c>
      <c r="AH143" s="7"/>
      <c r="AI143" s="11">
        <f>$D145/Graph!H$50</f>
        <v>5507.58</v>
      </c>
      <c r="AJ143" s="5">
        <f>INDEX(Graph!$D$26:$D$40,MATCH(AI143,Graph!$D$26:$D$40,1))</f>
        <v>5500</v>
      </c>
      <c r="AK143" s="7">
        <f>INDEX(Graph!$E$26:$E$40,MATCH(AI143,Graph!$D$26:$D$40,1))</f>
        <v>270</v>
      </c>
      <c r="AL143" s="5">
        <f>INDEX(Graph!$D$26:$D$40,MATCH(AI143,Graph!$D$26:$D$40,1)+1)</f>
        <v>6000</v>
      </c>
      <c r="AM143" s="7">
        <f>INDEX(Graph!$E$26:$E$40,MATCH(AI143,Graph!$D$26:$D$40,1)+1)</f>
        <v>255</v>
      </c>
      <c r="AN143" s="4">
        <f t="shared" si="42"/>
        <v>269.77260000000001</v>
      </c>
      <c r="AO143" s="7"/>
      <c r="AP143" s="11">
        <f>$D145/Graph!I$50</f>
        <v>3855.3059999999987</v>
      </c>
      <c r="AQ143" s="5">
        <f>INDEX(Graph!$D$26:$D$40,MATCH(AP143,Graph!$D$26:$D$40,1))</f>
        <v>3500</v>
      </c>
      <c r="AR143" s="7">
        <f>INDEX(Graph!$E$26:$E$40,MATCH(AP143,Graph!$D$26:$D$40,1))</f>
        <v>210</v>
      </c>
      <c r="AS143" s="5">
        <f>INDEX(Graph!$D$26:$D$40,MATCH(AP143,Graph!$D$26:$D$40,1)+1)</f>
        <v>4000</v>
      </c>
      <c r="AT143" s="7">
        <f>INDEX(Graph!$E$26:$E$40,MATCH(AP143,Graph!$D$26:$D$40,1)+1)</f>
        <v>240</v>
      </c>
      <c r="AU143" s="4">
        <f t="shared" si="43"/>
        <v>231.31835999999993</v>
      </c>
    </row>
    <row r="144" spans="4:47" ht="15.75" x14ac:dyDescent="0.3">
      <c r="D144" s="7">
        <v>137</v>
      </c>
      <c r="E144" s="8">
        <f>(D144/Graph!$C$3)*(D144/Graph!$C$3)*(D144/Graph!$C$3)*Graph!$C$4</f>
        <v>113.52810241238053</v>
      </c>
      <c r="F144" s="4">
        <f t="shared" si="30"/>
        <v>268.57530000000003</v>
      </c>
      <c r="G144" s="4">
        <f t="shared" si="31"/>
        <v>155.04719758761951</v>
      </c>
      <c r="H144" s="13">
        <f t="shared" si="32"/>
        <v>19.848967240806552</v>
      </c>
      <c r="I144" s="4"/>
      <c r="J144" s="12">
        <f t="shared" si="33"/>
        <v>115665.20940036415</v>
      </c>
      <c r="K144" s="9">
        <f t="shared" si="44"/>
        <v>1888.5817856623839</v>
      </c>
      <c r="L144" s="9">
        <f t="shared" si="34"/>
        <v>61.244479999999996</v>
      </c>
      <c r="M144" s="9">
        <f t="shared" si="35"/>
        <v>0.44703999999999411</v>
      </c>
      <c r="N144" s="13">
        <f t="shared" si="45"/>
        <v>0.36505857190515156</v>
      </c>
      <c r="O144" s="4"/>
      <c r="P144" s="12">
        <f t="shared" si="36"/>
        <v>0</v>
      </c>
      <c r="Q144" s="4">
        <f t="shared" si="37"/>
        <v>0</v>
      </c>
      <c r="R144" s="4">
        <f t="shared" si="38"/>
        <v>268.57530000000003</v>
      </c>
      <c r="S144" s="4">
        <f t="shared" si="39"/>
        <v>232.99457999999993</v>
      </c>
      <c r="T144" s="4"/>
      <c r="U144" s="11">
        <f>$D144/Graph!F$50</f>
        <v>16731.070199999998</v>
      </c>
      <c r="V144" s="5">
        <f>INDEX(Graph!$D$26:$D$40,MATCH(U144,Graph!$D$26:$D$40,1))</f>
        <v>6500</v>
      </c>
      <c r="W144" s="7">
        <f>INDEX(Graph!$E$26:$E$40,MATCH(U144,Graph!$D$26:$D$40,1))</f>
        <v>0</v>
      </c>
      <c r="X144" s="5">
        <f>INDEX(Graph!$D$26:$D$40,MATCH(U144,Graph!$D$26:$D$40,1)+1)</f>
        <v>100000</v>
      </c>
      <c r="Y144" s="7">
        <f>INDEX(Graph!$E$26:$E$40,MATCH(U144,Graph!$D$26:$D$40,1)+1)</f>
        <v>0</v>
      </c>
      <c r="Z144" s="4">
        <f t="shared" si="40"/>
        <v>0</v>
      </c>
      <c r="AA144" s="7"/>
      <c r="AB144" s="11">
        <f>$D146/Graph!G$50</f>
        <v>9042.4087</v>
      </c>
      <c r="AC144" s="5">
        <f>INDEX(Graph!$D$26:$D$40,MATCH(AB144,Graph!$D$26:$D$40,1))</f>
        <v>6500</v>
      </c>
      <c r="AD144" s="7">
        <f>INDEX(Graph!$E$26:$E$40,MATCH(AB144,Graph!$D$26:$D$40,1))</f>
        <v>0</v>
      </c>
      <c r="AE144" s="5">
        <f>INDEX(Graph!$D$26:$D$40,MATCH(AB144,Graph!$D$26:$D$40,1)+1)</f>
        <v>100000</v>
      </c>
      <c r="AF144" s="7">
        <f>INDEX(Graph!$E$26:$E$40,MATCH(AB144,Graph!$D$26:$D$40,1)+1)</f>
        <v>0</v>
      </c>
      <c r="AG144" s="4">
        <f t="shared" si="41"/>
        <v>0</v>
      </c>
      <c r="AH144" s="7"/>
      <c r="AI144" s="11">
        <f>$D146/Graph!H$50</f>
        <v>5547.49</v>
      </c>
      <c r="AJ144" s="5">
        <f>INDEX(Graph!$D$26:$D$40,MATCH(AI144,Graph!$D$26:$D$40,1))</f>
        <v>5500</v>
      </c>
      <c r="AK144" s="7">
        <f>INDEX(Graph!$E$26:$E$40,MATCH(AI144,Graph!$D$26:$D$40,1))</f>
        <v>270</v>
      </c>
      <c r="AL144" s="5">
        <f>INDEX(Graph!$D$26:$D$40,MATCH(AI144,Graph!$D$26:$D$40,1)+1)</f>
        <v>6000</v>
      </c>
      <c r="AM144" s="7">
        <f>INDEX(Graph!$E$26:$E$40,MATCH(AI144,Graph!$D$26:$D$40,1)+1)</f>
        <v>255</v>
      </c>
      <c r="AN144" s="4">
        <f t="shared" si="42"/>
        <v>268.57530000000003</v>
      </c>
      <c r="AO144" s="7"/>
      <c r="AP144" s="11">
        <f>$D146/Graph!I$50</f>
        <v>3883.2429999999986</v>
      </c>
      <c r="AQ144" s="5">
        <f>INDEX(Graph!$D$26:$D$40,MATCH(AP144,Graph!$D$26:$D$40,1))</f>
        <v>3500</v>
      </c>
      <c r="AR144" s="7">
        <f>INDEX(Graph!$E$26:$E$40,MATCH(AP144,Graph!$D$26:$D$40,1))</f>
        <v>210</v>
      </c>
      <c r="AS144" s="5">
        <f>INDEX(Graph!$D$26:$D$40,MATCH(AP144,Graph!$D$26:$D$40,1)+1)</f>
        <v>4000</v>
      </c>
      <c r="AT144" s="7">
        <f>INDEX(Graph!$E$26:$E$40,MATCH(AP144,Graph!$D$26:$D$40,1)+1)</f>
        <v>240</v>
      </c>
      <c r="AU144" s="4">
        <f t="shared" si="43"/>
        <v>232.99457999999993</v>
      </c>
    </row>
    <row r="145" spans="4:47" ht="15.75" x14ac:dyDescent="0.3">
      <c r="D145" s="7">
        <v>138</v>
      </c>
      <c r="E145" s="8">
        <f>(D145/Graph!$C$3)*(D145/Graph!$C$3)*(D145/Graph!$C$3)*Graph!$C$4</f>
        <v>116.03230951297223</v>
      </c>
      <c r="F145" s="4">
        <f t="shared" si="30"/>
        <v>267.37799999999999</v>
      </c>
      <c r="G145" s="4">
        <f t="shared" si="31"/>
        <v>151.34569048702775</v>
      </c>
      <c r="H145" s="13">
        <f t="shared" si="32"/>
        <v>20.225683991598736</v>
      </c>
      <c r="I145" s="4"/>
      <c r="J145" s="12">
        <f t="shared" si="33"/>
        <v>112903.8851033227</v>
      </c>
      <c r="K145" s="9">
        <f t="shared" si="44"/>
        <v>1830.1362181272677</v>
      </c>
      <c r="L145" s="9">
        <f t="shared" si="34"/>
        <v>61.691519999999997</v>
      </c>
      <c r="M145" s="9">
        <f t="shared" si="35"/>
        <v>0.44704000000000121</v>
      </c>
      <c r="N145" s="13">
        <f t="shared" si="45"/>
        <v>0.37671675079218503</v>
      </c>
      <c r="O145" s="4"/>
      <c r="P145" s="12">
        <f t="shared" si="36"/>
        <v>0</v>
      </c>
      <c r="Q145" s="4">
        <f t="shared" si="37"/>
        <v>0</v>
      </c>
      <c r="R145" s="4">
        <f t="shared" si="38"/>
        <v>267.37799999999999</v>
      </c>
      <c r="S145" s="4">
        <f t="shared" si="39"/>
        <v>234.67079999999993</v>
      </c>
      <c r="T145" s="4"/>
      <c r="U145" s="11">
        <f>$D145/Graph!F$50</f>
        <v>16853.194799999997</v>
      </c>
      <c r="V145" s="5">
        <f>INDEX(Graph!$D$26:$D$40,MATCH(U145,Graph!$D$26:$D$40,1))</f>
        <v>6500</v>
      </c>
      <c r="W145" s="7">
        <f>INDEX(Graph!$E$26:$E$40,MATCH(U145,Graph!$D$26:$D$40,1))</f>
        <v>0</v>
      </c>
      <c r="X145" s="5">
        <f>INDEX(Graph!$D$26:$D$40,MATCH(U145,Graph!$D$26:$D$40,1)+1)</f>
        <v>100000</v>
      </c>
      <c r="Y145" s="7">
        <f>INDEX(Graph!$E$26:$E$40,MATCH(U145,Graph!$D$26:$D$40,1)+1)</f>
        <v>0</v>
      </c>
      <c r="Z145" s="4">
        <f t="shared" si="40"/>
        <v>0</v>
      </c>
      <c r="AA145" s="7"/>
      <c r="AB145" s="11">
        <f>$D147/Graph!G$50</f>
        <v>9107.4619999999995</v>
      </c>
      <c r="AC145" s="5">
        <f>INDEX(Graph!$D$26:$D$40,MATCH(AB145,Graph!$D$26:$D$40,1))</f>
        <v>6500</v>
      </c>
      <c r="AD145" s="7">
        <f>INDEX(Graph!$E$26:$E$40,MATCH(AB145,Graph!$D$26:$D$40,1))</f>
        <v>0</v>
      </c>
      <c r="AE145" s="5">
        <f>INDEX(Graph!$D$26:$D$40,MATCH(AB145,Graph!$D$26:$D$40,1)+1)</f>
        <v>100000</v>
      </c>
      <c r="AF145" s="7">
        <f>INDEX(Graph!$E$26:$E$40,MATCH(AB145,Graph!$D$26:$D$40,1)+1)</f>
        <v>0</v>
      </c>
      <c r="AG145" s="4">
        <f t="shared" si="41"/>
        <v>0</v>
      </c>
      <c r="AH145" s="7"/>
      <c r="AI145" s="11">
        <f>$D147/Graph!H$50</f>
        <v>5587.4</v>
      </c>
      <c r="AJ145" s="5">
        <f>INDEX(Graph!$D$26:$D$40,MATCH(AI145,Graph!$D$26:$D$40,1))</f>
        <v>5500</v>
      </c>
      <c r="AK145" s="7">
        <f>INDEX(Graph!$E$26:$E$40,MATCH(AI145,Graph!$D$26:$D$40,1))</f>
        <v>270</v>
      </c>
      <c r="AL145" s="5">
        <f>INDEX(Graph!$D$26:$D$40,MATCH(AI145,Graph!$D$26:$D$40,1)+1)</f>
        <v>6000</v>
      </c>
      <c r="AM145" s="7">
        <f>INDEX(Graph!$E$26:$E$40,MATCH(AI145,Graph!$D$26:$D$40,1)+1)</f>
        <v>255</v>
      </c>
      <c r="AN145" s="4">
        <f t="shared" si="42"/>
        <v>267.37799999999999</v>
      </c>
      <c r="AO145" s="7"/>
      <c r="AP145" s="11">
        <f>$D147/Graph!I$50</f>
        <v>3911.1799999999989</v>
      </c>
      <c r="AQ145" s="5">
        <f>INDEX(Graph!$D$26:$D$40,MATCH(AP145,Graph!$D$26:$D$40,1))</f>
        <v>3500</v>
      </c>
      <c r="AR145" s="7">
        <f>INDEX(Graph!$E$26:$E$40,MATCH(AP145,Graph!$D$26:$D$40,1))</f>
        <v>210</v>
      </c>
      <c r="AS145" s="5">
        <f>INDEX(Graph!$D$26:$D$40,MATCH(AP145,Graph!$D$26:$D$40,1)+1)</f>
        <v>4000</v>
      </c>
      <c r="AT145" s="7">
        <f>INDEX(Graph!$E$26:$E$40,MATCH(AP145,Graph!$D$26:$D$40,1)+1)</f>
        <v>240</v>
      </c>
      <c r="AU145" s="4">
        <f t="shared" si="43"/>
        <v>234.67079999999993</v>
      </c>
    </row>
    <row r="146" spans="4:47" ht="15.75" x14ac:dyDescent="0.3">
      <c r="D146" s="7">
        <v>139</v>
      </c>
      <c r="E146" s="8">
        <f>(D146/Graph!$C$3)*(D146/Graph!$C$3)*(D146/Graph!$C$3)*Graph!$C$4</f>
        <v>118.57307373691397</v>
      </c>
      <c r="F146" s="4">
        <f t="shared" si="30"/>
        <v>266.1807</v>
      </c>
      <c r="G146" s="4">
        <f t="shared" si="31"/>
        <v>147.60762626308605</v>
      </c>
      <c r="H146" s="13">
        <f t="shared" si="32"/>
        <v>20.61473980435029</v>
      </c>
      <c r="I146" s="4"/>
      <c r="J146" s="12">
        <f t="shared" si="33"/>
        <v>110115.28919226219</v>
      </c>
      <c r="K146" s="9">
        <f t="shared" si="44"/>
        <v>1772.0927101024258</v>
      </c>
      <c r="L146" s="9">
        <f t="shared" si="34"/>
        <v>62.138559999999998</v>
      </c>
      <c r="M146" s="9">
        <f t="shared" si="35"/>
        <v>0.44704000000000121</v>
      </c>
      <c r="N146" s="13">
        <f t="shared" si="45"/>
        <v>0.38905581275155326</v>
      </c>
      <c r="O146" s="4"/>
      <c r="P146" s="12">
        <f t="shared" si="36"/>
        <v>0</v>
      </c>
      <c r="Q146" s="4">
        <f t="shared" si="37"/>
        <v>0</v>
      </c>
      <c r="R146" s="4">
        <f t="shared" si="38"/>
        <v>266.1807</v>
      </c>
      <c r="S146" s="4">
        <f t="shared" si="39"/>
        <v>236.34701999999993</v>
      </c>
      <c r="T146" s="4"/>
      <c r="U146" s="11">
        <f>$D146/Graph!F$50</f>
        <v>16975.319399999997</v>
      </c>
      <c r="V146" s="5">
        <f>INDEX(Graph!$D$26:$D$40,MATCH(U146,Graph!$D$26:$D$40,1))</f>
        <v>6500</v>
      </c>
      <c r="W146" s="7">
        <f>INDEX(Graph!$E$26:$E$40,MATCH(U146,Graph!$D$26:$D$40,1))</f>
        <v>0</v>
      </c>
      <c r="X146" s="5">
        <f>INDEX(Graph!$D$26:$D$40,MATCH(U146,Graph!$D$26:$D$40,1)+1)</f>
        <v>100000</v>
      </c>
      <c r="Y146" s="7">
        <f>INDEX(Graph!$E$26:$E$40,MATCH(U146,Graph!$D$26:$D$40,1)+1)</f>
        <v>0</v>
      </c>
      <c r="Z146" s="4">
        <f t="shared" si="40"/>
        <v>0</v>
      </c>
      <c r="AA146" s="7"/>
      <c r="AB146" s="11">
        <f>$D148/Graph!G$50</f>
        <v>9172.5152999999991</v>
      </c>
      <c r="AC146" s="5">
        <f>INDEX(Graph!$D$26:$D$40,MATCH(AB146,Graph!$D$26:$D$40,1))</f>
        <v>6500</v>
      </c>
      <c r="AD146" s="7">
        <f>INDEX(Graph!$E$26:$E$40,MATCH(AB146,Graph!$D$26:$D$40,1))</f>
        <v>0</v>
      </c>
      <c r="AE146" s="5">
        <f>INDEX(Graph!$D$26:$D$40,MATCH(AB146,Graph!$D$26:$D$40,1)+1)</f>
        <v>100000</v>
      </c>
      <c r="AF146" s="7">
        <f>INDEX(Graph!$E$26:$E$40,MATCH(AB146,Graph!$D$26:$D$40,1)+1)</f>
        <v>0</v>
      </c>
      <c r="AG146" s="4">
        <f t="shared" si="41"/>
        <v>0</v>
      </c>
      <c r="AH146" s="7"/>
      <c r="AI146" s="11">
        <f>$D148/Graph!H$50</f>
        <v>5627.3099999999995</v>
      </c>
      <c r="AJ146" s="5">
        <f>INDEX(Graph!$D$26:$D$40,MATCH(AI146,Graph!$D$26:$D$40,1))</f>
        <v>5500</v>
      </c>
      <c r="AK146" s="7">
        <f>INDEX(Graph!$E$26:$E$40,MATCH(AI146,Graph!$D$26:$D$40,1))</f>
        <v>270</v>
      </c>
      <c r="AL146" s="5">
        <f>INDEX(Graph!$D$26:$D$40,MATCH(AI146,Graph!$D$26:$D$40,1)+1)</f>
        <v>6000</v>
      </c>
      <c r="AM146" s="7">
        <f>INDEX(Graph!$E$26:$E$40,MATCH(AI146,Graph!$D$26:$D$40,1)+1)</f>
        <v>255</v>
      </c>
      <c r="AN146" s="4">
        <f t="shared" si="42"/>
        <v>266.1807</v>
      </c>
      <c r="AO146" s="7"/>
      <c r="AP146" s="11">
        <f>$D148/Graph!I$50</f>
        <v>3939.1169999999988</v>
      </c>
      <c r="AQ146" s="5">
        <f>INDEX(Graph!$D$26:$D$40,MATCH(AP146,Graph!$D$26:$D$40,1))</f>
        <v>3500</v>
      </c>
      <c r="AR146" s="7">
        <f>INDEX(Graph!$E$26:$E$40,MATCH(AP146,Graph!$D$26:$D$40,1))</f>
        <v>210</v>
      </c>
      <c r="AS146" s="5">
        <f>INDEX(Graph!$D$26:$D$40,MATCH(AP146,Graph!$D$26:$D$40,1)+1)</f>
        <v>4000</v>
      </c>
      <c r="AT146" s="7">
        <f>INDEX(Graph!$E$26:$E$40,MATCH(AP146,Graph!$D$26:$D$40,1)+1)</f>
        <v>240</v>
      </c>
      <c r="AU146" s="4">
        <f t="shared" si="43"/>
        <v>236.34701999999993</v>
      </c>
    </row>
    <row r="147" spans="4:47" ht="15.75" x14ac:dyDescent="0.3">
      <c r="D147" s="7">
        <v>140</v>
      </c>
      <c r="E147" s="8">
        <f>(D147/Graph!$C$3)*(D147/Graph!$C$3)*(D147/Graph!$C$3)*Graph!$C$4</f>
        <v>121.15065999089666</v>
      </c>
      <c r="F147" s="4">
        <f t="shared" si="30"/>
        <v>264.98340000000002</v>
      </c>
      <c r="G147" s="4">
        <f t="shared" si="31"/>
        <v>143.83274000910336</v>
      </c>
      <c r="H147" s="13">
        <f t="shared" si="32"/>
        <v>21.016878797446655</v>
      </c>
      <c r="I147" s="4"/>
      <c r="J147" s="12">
        <f t="shared" si="33"/>
        <v>107299.2240467911</v>
      </c>
      <c r="K147" s="9">
        <f t="shared" si="44"/>
        <v>1714.4394884253104</v>
      </c>
      <c r="L147" s="9">
        <f t="shared" si="34"/>
        <v>62.585599999999999</v>
      </c>
      <c r="M147" s="9">
        <f t="shared" si="35"/>
        <v>0.44704000000000121</v>
      </c>
      <c r="N147" s="13">
        <f t="shared" si="45"/>
        <v>0.40213899309636525</v>
      </c>
      <c r="O147" s="4"/>
      <c r="P147" s="12">
        <f t="shared" si="36"/>
        <v>0</v>
      </c>
      <c r="Q147" s="4">
        <f t="shared" si="37"/>
        <v>0</v>
      </c>
      <c r="R147" s="4">
        <f t="shared" si="38"/>
        <v>264.98340000000002</v>
      </c>
      <c r="S147" s="4">
        <f t="shared" si="39"/>
        <v>238.02323999999993</v>
      </c>
      <c r="T147" s="4"/>
      <c r="U147" s="11">
        <f>$D147/Graph!F$50</f>
        <v>17097.443999999996</v>
      </c>
      <c r="V147" s="5">
        <f>INDEX(Graph!$D$26:$D$40,MATCH(U147,Graph!$D$26:$D$40,1))</f>
        <v>6500</v>
      </c>
      <c r="W147" s="7">
        <f>INDEX(Graph!$E$26:$E$40,MATCH(U147,Graph!$D$26:$D$40,1))</f>
        <v>0</v>
      </c>
      <c r="X147" s="5">
        <f>INDEX(Graph!$D$26:$D$40,MATCH(U147,Graph!$D$26:$D$40,1)+1)</f>
        <v>100000</v>
      </c>
      <c r="Y147" s="7">
        <f>INDEX(Graph!$E$26:$E$40,MATCH(U147,Graph!$D$26:$D$40,1)+1)</f>
        <v>0</v>
      </c>
      <c r="Z147" s="4">
        <f t="shared" si="40"/>
        <v>0</v>
      </c>
      <c r="AA147" s="7"/>
      <c r="AB147" s="11">
        <f>$D149/Graph!G$50</f>
        <v>9237.5685999999987</v>
      </c>
      <c r="AC147" s="5">
        <f>INDEX(Graph!$D$26:$D$40,MATCH(AB147,Graph!$D$26:$D$40,1))</f>
        <v>6500</v>
      </c>
      <c r="AD147" s="7">
        <f>INDEX(Graph!$E$26:$E$40,MATCH(AB147,Graph!$D$26:$D$40,1))</f>
        <v>0</v>
      </c>
      <c r="AE147" s="5">
        <f>INDEX(Graph!$D$26:$D$40,MATCH(AB147,Graph!$D$26:$D$40,1)+1)</f>
        <v>100000</v>
      </c>
      <c r="AF147" s="7">
        <f>INDEX(Graph!$E$26:$E$40,MATCH(AB147,Graph!$D$26:$D$40,1)+1)</f>
        <v>0</v>
      </c>
      <c r="AG147" s="4">
        <f t="shared" si="41"/>
        <v>0</v>
      </c>
      <c r="AH147" s="7"/>
      <c r="AI147" s="11">
        <f>$D149/Graph!H$50</f>
        <v>5667.2199999999993</v>
      </c>
      <c r="AJ147" s="5">
        <f>INDEX(Graph!$D$26:$D$40,MATCH(AI147,Graph!$D$26:$D$40,1))</f>
        <v>5500</v>
      </c>
      <c r="AK147" s="7">
        <f>INDEX(Graph!$E$26:$E$40,MATCH(AI147,Graph!$D$26:$D$40,1))</f>
        <v>270</v>
      </c>
      <c r="AL147" s="5">
        <f>INDEX(Graph!$D$26:$D$40,MATCH(AI147,Graph!$D$26:$D$40,1)+1)</f>
        <v>6000</v>
      </c>
      <c r="AM147" s="7">
        <f>INDEX(Graph!$E$26:$E$40,MATCH(AI147,Graph!$D$26:$D$40,1)+1)</f>
        <v>255</v>
      </c>
      <c r="AN147" s="4">
        <f t="shared" si="42"/>
        <v>264.98340000000002</v>
      </c>
      <c r="AO147" s="7"/>
      <c r="AP147" s="11">
        <f>$D149/Graph!I$50</f>
        <v>3967.0539999999987</v>
      </c>
      <c r="AQ147" s="5">
        <f>INDEX(Graph!$D$26:$D$40,MATCH(AP147,Graph!$D$26:$D$40,1))</f>
        <v>3500</v>
      </c>
      <c r="AR147" s="7">
        <f>INDEX(Graph!$E$26:$E$40,MATCH(AP147,Graph!$D$26:$D$40,1))</f>
        <v>210</v>
      </c>
      <c r="AS147" s="5">
        <f>INDEX(Graph!$D$26:$D$40,MATCH(AP147,Graph!$D$26:$D$40,1)+1)</f>
        <v>4000</v>
      </c>
      <c r="AT147" s="7">
        <f>INDEX(Graph!$E$26:$E$40,MATCH(AP147,Graph!$D$26:$D$40,1)+1)</f>
        <v>240</v>
      </c>
      <c r="AU147" s="4">
        <f t="shared" si="43"/>
        <v>238.02323999999993</v>
      </c>
    </row>
    <row r="148" spans="4:47" ht="15.75" x14ac:dyDescent="0.3">
      <c r="D148" s="7">
        <v>141</v>
      </c>
      <c r="E148" s="8">
        <f>(D148/Graph!$C$3)*(D148/Graph!$C$3)*(D148/Graph!$C$3)*Graph!$C$4</f>
        <v>123.76533318161125</v>
      </c>
      <c r="F148" s="4">
        <f t="shared" si="30"/>
        <v>263.78610000000003</v>
      </c>
      <c r="G148" s="4">
        <f t="shared" si="31"/>
        <v>140.02076681838878</v>
      </c>
      <c r="H148" s="13">
        <f t="shared" si="32"/>
        <v>21.432916381032729</v>
      </c>
      <c r="I148" s="4"/>
      <c r="J148" s="12">
        <f t="shared" si="33"/>
        <v>104455.49204651803</v>
      </c>
      <c r="K148" s="9">
        <f t="shared" si="44"/>
        <v>1657.1651139238024</v>
      </c>
      <c r="L148" s="9">
        <f t="shared" si="34"/>
        <v>63.032640000000001</v>
      </c>
      <c r="M148" s="9">
        <f t="shared" si="35"/>
        <v>0.44704000000000121</v>
      </c>
      <c r="N148" s="13">
        <f t="shared" si="45"/>
        <v>0.41603758358607529</v>
      </c>
      <c r="O148" s="4"/>
      <c r="P148" s="12">
        <f t="shared" si="36"/>
        <v>0</v>
      </c>
      <c r="Q148" s="4">
        <f t="shared" si="37"/>
        <v>0</v>
      </c>
      <c r="R148" s="4">
        <f t="shared" si="38"/>
        <v>263.78610000000003</v>
      </c>
      <c r="S148" s="4">
        <f t="shared" si="39"/>
        <v>239.69945999999993</v>
      </c>
      <c r="T148" s="4"/>
      <c r="U148" s="11">
        <f>$D148/Graph!F$50</f>
        <v>17219.568599999999</v>
      </c>
      <c r="V148" s="5">
        <f>INDEX(Graph!$D$26:$D$40,MATCH(U148,Graph!$D$26:$D$40,1))</f>
        <v>6500</v>
      </c>
      <c r="W148" s="7">
        <f>INDEX(Graph!$E$26:$E$40,MATCH(U148,Graph!$D$26:$D$40,1))</f>
        <v>0</v>
      </c>
      <c r="X148" s="5">
        <f>INDEX(Graph!$D$26:$D$40,MATCH(U148,Graph!$D$26:$D$40,1)+1)</f>
        <v>100000</v>
      </c>
      <c r="Y148" s="7">
        <f>INDEX(Graph!$E$26:$E$40,MATCH(U148,Graph!$D$26:$D$40,1)+1)</f>
        <v>0</v>
      </c>
      <c r="Z148" s="4">
        <f t="shared" si="40"/>
        <v>0</v>
      </c>
      <c r="AA148" s="7"/>
      <c r="AB148" s="11">
        <f>$D150/Graph!G$50</f>
        <v>9302.6218999999983</v>
      </c>
      <c r="AC148" s="5">
        <f>INDEX(Graph!$D$26:$D$40,MATCH(AB148,Graph!$D$26:$D$40,1))</f>
        <v>6500</v>
      </c>
      <c r="AD148" s="7">
        <f>INDEX(Graph!$E$26:$E$40,MATCH(AB148,Graph!$D$26:$D$40,1))</f>
        <v>0</v>
      </c>
      <c r="AE148" s="5">
        <f>INDEX(Graph!$D$26:$D$40,MATCH(AB148,Graph!$D$26:$D$40,1)+1)</f>
        <v>100000</v>
      </c>
      <c r="AF148" s="7">
        <f>INDEX(Graph!$E$26:$E$40,MATCH(AB148,Graph!$D$26:$D$40,1)+1)</f>
        <v>0</v>
      </c>
      <c r="AG148" s="4">
        <f t="shared" si="41"/>
        <v>0</v>
      </c>
      <c r="AH148" s="7"/>
      <c r="AI148" s="11">
        <f>$D150/Graph!H$50</f>
        <v>5707.1299999999992</v>
      </c>
      <c r="AJ148" s="5">
        <f>INDEX(Graph!$D$26:$D$40,MATCH(AI148,Graph!$D$26:$D$40,1))</f>
        <v>5500</v>
      </c>
      <c r="AK148" s="7">
        <f>INDEX(Graph!$E$26:$E$40,MATCH(AI148,Graph!$D$26:$D$40,1))</f>
        <v>270</v>
      </c>
      <c r="AL148" s="5">
        <f>INDEX(Graph!$D$26:$D$40,MATCH(AI148,Graph!$D$26:$D$40,1)+1)</f>
        <v>6000</v>
      </c>
      <c r="AM148" s="7">
        <f>INDEX(Graph!$E$26:$E$40,MATCH(AI148,Graph!$D$26:$D$40,1)+1)</f>
        <v>255</v>
      </c>
      <c r="AN148" s="4">
        <f t="shared" si="42"/>
        <v>263.78610000000003</v>
      </c>
      <c r="AO148" s="7"/>
      <c r="AP148" s="11">
        <f>$D150/Graph!I$50</f>
        <v>3994.9909999999986</v>
      </c>
      <c r="AQ148" s="5">
        <f>INDEX(Graph!$D$26:$D$40,MATCH(AP148,Graph!$D$26:$D$40,1))</f>
        <v>3500</v>
      </c>
      <c r="AR148" s="7">
        <f>INDEX(Graph!$E$26:$E$40,MATCH(AP148,Graph!$D$26:$D$40,1))</f>
        <v>210</v>
      </c>
      <c r="AS148" s="5">
        <f>INDEX(Graph!$D$26:$D$40,MATCH(AP148,Graph!$D$26:$D$40,1)+1)</f>
        <v>4000</v>
      </c>
      <c r="AT148" s="7">
        <f>INDEX(Graph!$E$26:$E$40,MATCH(AP148,Graph!$D$26:$D$40,1)+1)</f>
        <v>240</v>
      </c>
      <c r="AU148" s="4">
        <f t="shared" si="43"/>
        <v>239.69945999999993</v>
      </c>
    </row>
    <row r="149" spans="4:47" ht="15.75" x14ac:dyDescent="0.3">
      <c r="D149" s="7">
        <v>142</v>
      </c>
      <c r="E149" s="8">
        <f>(D149/Graph!$C$3)*(D149/Graph!$C$3)*(D149/Graph!$C$3)*Graph!$C$4</f>
        <v>126.41735821574869</v>
      </c>
      <c r="F149" s="4">
        <f t="shared" ref="F149:F212" si="46">MAX(P149,Q149,R149,S149)</f>
        <v>262.58879999999999</v>
      </c>
      <c r="G149" s="4">
        <f t="shared" ref="G149:G212" si="47">IF(E149&gt;0,F149-E149,0)</f>
        <v>136.1714417842513</v>
      </c>
      <c r="H149" s="13">
        <f t="shared" ref="H149:H212" si="48">IF(N149&gt;0,H148+N149,10000)</f>
        <v>21.863748638866813</v>
      </c>
      <c r="I149" s="4"/>
      <c r="J149" s="12">
        <f t="shared" ref="J149:J212" si="49">G149*746</f>
        <v>101583.89557105147</v>
      </c>
      <c r="K149" s="9">
        <f t="shared" si="44"/>
        <v>1600.2584696559823</v>
      </c>
      <c r="L149" s="9">
        <f t="shared" ref="L149:L212" si="50">D149*0.44704</f>
        <v>63.479680000000002</v>
      </c>
      <c r="M149" s="9">
        <f t="shared" ref="M149:M212" si="51">L149-L148</f>
        <v>0.44704000000000121</v>
      </c>
      <c r="N149" s="13">
        <f t="shared" si="45"/>
        <v>0.43083225783408341</v>
      </c>
      <c r="O149" s="4"/>
      <c r="P149" s="12">
        <f t="shared" ref="P149:P212" si="52">Z149</f>
        <v>0</v>
      </c>
      <c r="Q149" s="4">
        <f t="shared" ref="Q149:Q212" si="53">AG149</f>
        <v>0</v>
      </c>
      <c r="R149" s="4">
        <f t="shared" ref="R149:R212" si="54">AN149</f>
        <v>262.58879999999999</v>
      </c>
      <c r="S149" s="4">
        <f t="shared" ref="S149:S212" si="55">AU149</f>
        <v>241.14639999999991</v>
      </c>
      <c r="T149" s="4"/>
      <c r="U149" s="11">
        <f>$D149/Graph!F$50</f>
        <v>17341.693199999998</v>
      </c>
      <c r="V149" s="5">
        <f>INDEX(Graph!$D$26:$D$40,MATCH(U149,Graph!$D$26:$D$40,1))</f>
        <v>6500</v>
      </c>
      <c r="W149" s="7">
        <f>INDEX(Graph!$E$26:$E$40,MATCH(U149,Graph!$D$26:$D$40,1))</f>
        <v>0</v>
      </c>
      <c r="X149" s="5">
        <f>INDEX(Graph!$D$26:$D$40,MATCH(U149,Graph!$D$26:$D$40,1)+1)</f>
        <v>100000</v>
      </c>
      <c r="Y149" s="7">
        <f>INDEX(Graph!$E$26:$E$40,MATCH(U149,Graph!$D$26:$D$40,1)+1)</f>
        <v>0</v>
      </c>
      <c r="Z149" s="4">
        <f t="shared" ref="Z149:Z212" si="56">W149+(U149-V149)*(Y149-W149)/(X149-V149)</f>
        <v>0</v>
      </c>
      <c r="AA149" s="7"/>
      <c r="AB149" s="11">
        <f>$D151/Graph!G$50</f>
        <v>9367.6751999999997</v>
      </c>
      <c r="AC149" s="5">
        <f>INDEX(Graph!$D$26:$D$40,MATCH(AB149,Graph!$D$26:$D$40,1))</f>
        <v>6500</v>
      </c>
      <c r="AD149" s="7">
        <f>INDEX(Graph!$E$26:$E$40,MATCH(AB149,Graph!$D$26:$D$40,1))</f>
        <v>0</v>
      </c>
      <c r="AE149" s="5">
        <f>INDEX(Graph!$D$26:$D$40,MATCH(AB149,Graph!$D$26:$D$40,1)+1)</f>
        <v>100000</v>
      </c>
      <c r="AF149" s="7">
        <f>INDEX(Graph!$E$26:$E$40,MATCH(AB149,Graph!$D$26:$D$40,1)+1)</f>
        <v>0</v>
      </c>
      <c r="AG149" s="4">
        <f t="shared" ref="AG149:AG212" si="57">AD149+(AB149-AC149)*(AF149-AD149)/(AE149-AC149)</f>
        <v>0</v>
      </c>
      <c r="AH149" s="7"/>
      <c r="AI149" s="11">
        <f>$D151/Graph!H$50</f>
        <v>5747.04</v>
      </c>
      <c r="AJ149" s="5">
        <f>INDEX(Graph!$D$26:$D$40,MATCH(AI149,Graph!$D$26:$D$40,1))</f>
        <v>5500</v>
      </c>
      <c r="AK149" s="7">
        <f>INDEX(Graph!$E$26:$E$40,MATCH(AI149,Graph!$D$26:$D$40,1))</f>
        <v>270</v>
      </c>
      <c r="AL149" s="5">
        <f>INDEX(Graph!$D$26:$D$40,MATCH(AI149,Graph!$D$26:$D$40,1)+1)</f>
        <v>6000</v>
      </c>
      <c r="AM149" s="7">
        <f>INDEX(Graph!$E$26:$E$40,MATCH(AI149,Graph!$D$26:$D$40,1)+1)</f>
        <v>255</v>
      </c>
      <c r="AN149" s="4">
        <f t="shared" ref="AN149:AN212" si="58">AK149+(AI149-AJ149)*(AM149-AK149)/(AL149-AJ149)</f>
        <v>262.58879999999999</v>
      </c>
      <c r="AO149" s="7"/>
      <c r="AP149" s="11">
        <f>$D151/Graph!I$50</f>
        <v>4022.9279999999985</v>
      </c>
      <c r="AQ149" s="5">
        <f>INDEX(Graph!$D$26:$D$40,MATCH(AP149,Graph!$D$26:$D$40,1))</f>
        <v>4000</v>
      </c>
      <c r="AR149" s="7">
        <f>INDEX(Graph!$E$26:$E$40,MATCH(AP149,Graph!$D$26:$D$40,1))</f>
        <v>240</v>
      </c>
      <c r="AS149" s="5">
        <f>INDEX(Graph!$D$26:$D$40,MATCH(AP149,Graph!$D$26:$D$40,1)+1)</f>
        <v>4500</v>
      </c>
      <c r="AT149" s="7">
        <f>INDEX(Graph!$E$26:$E$40,MATCH(AP149,Graph!$D$26:$D$40,1)+1)</f>
        <v>265</v>
      </c>
      <c r="AU149" s="4">
        <f t="shared" ref="AU149:AU212" si="59">AR149+(AP149-AQ149)*(AT149-AR149)/(AS149-AQ149)</f>
        <v>241.14639999999991</v>
      </c>
    </row>
    <row r="150" spans="4:47" ht="15.75" x14ac:dyDescent="0.3">
      <c r="D150" s="7">
        <v>143</v>
      </c>
      <c r="E150" s="8">
        <f>(D150/Graph!$C$3)*(D150/Graph!$C$3)*(D150/Graph!$C$3)*Graph!$C$4</f>
        <v>129.10700000000003</v>
      </c>
      <c r="F150" s="4">
        <f t="shared" si="46"/>
        <v>261.39150000000001</v>
      </c>
      <c r="G150" s="4">
        <f t="shared" si="47"/>
        <v>132.28449999999998</v>
      </c>
      <c r="H150" s="13">
        <f t="shared" si="48"/>
        <v>22.310363306147334</v>
      </c>
      <c r="I150" s="4"/>
      <c r="J150" s="12">
        <f t="shared" si="49"/>
        <v>98684.236999999979</v>
      </c>
      <c r="K150" s="9">
        <f t="shared" si="44"/>
        <v>1543.7087496433414</v>
      </c>
      <c r="L150" s="9">
        <f t="shared" si="50"/>
        <v>63.926719999999996</v>
      </c>
      <c r="M150" s="9">
        <f t="shared" si="51"/>
        <v>0.44703999999999411</v>
      </c>
      <c r="N150" s="13">
        <f t="shared" si="45"/>
        <v>0.44661466728052157</v>
      </c>
      <c r="O150" s="4"/>
      <c r="P150" s="12">
        <f t="shared" si="52"/>
        <v>0</v>
      </c>
      <c r="Q150" s="4">
        <f t="shared" si="53"/>
        <v>0</v>
      </c>
      <c r="R150" s="4">
        <f t="shared" si="54"/>
        <v>261.39150000000001</v>
      </c>
      <c r="S150" s="4">
        <f t="shared" si="55"/>
        <v>242.54324999999994</v>
      </c>
      <c r="T150" s="4"/>
      <c r="U150" s="11">
        <f>$D150/Graph!F$50</f>
        <v>17463.817799999997</v>
      </c>
      <c r="V150" s="5">
        <f>INDEX(Graph!$D$26:$D$40,MATCH(U150,Graph!$D$26:$D$40,1))</f>
        <v>6500</v>
      </c>
      <c r="W150" s="7">
        <f>INDEX(Graph!$E$26:$E$40,MATCH(U150,Graph!$D$26:$D$40,1))</f>
        <v>0</v>
      </c>
      <c r="X150" s="5">
        <f>INDEX(Graph!$D$26:$D$40,MATCH(U150,Graph!$D$26:$D$40,1)+1)</f>
        <v>100000</v>
      </c>
      <c r="Y150" s="7">
        <f>INDEX(Graph!$E$26:$E$40,MATCH(U150,Graph!$D$26:$D$40,1)+1)</f>
        <v>0</v>
      </c>
      <c r="Z150" s="4">
        <f t="shared" si="56"/>
        <v>0</v>
      </c>
      <c r="AA150" s="7"/>
      <c r="AB150" s="11">
        <f>$D152/Graph!G$50</f>
        <v>9432.7284999999993</v>
      </c>
      <c r="AC150" s="5">
        <f>INDEX(Graph!$D$26:$D$40,MATCH(AB150,Graph!$D$26:$D$40,1))</f>
        <v>6500</v>
      </c>
      <c r="AD150" s="7">
        <f>INDEX(Graph!$E$26:$E$40,MATCH(AB150,Graph!$D$26:$D$40,1))</f>
        <v>0</v>
      </c>
      <c r="AE150" s="5">
        <f>INDEX(Graph!$D$26:$D$40,MATCH(AB150,Graph!$D$26:$D$40,1)+1)</f>
        <v>100000</v>
      </c>
      <c r="AF150" s="7">
        <f>INDEX(Graph!$E$26:$E$40,MATCH(AB150,Graph!$D$26:$D$40,1)+1)</f>
        <v>0</v>
      </c>
      <c r="AG150" s="4">
        <f t="shared" si="57"/>
        <v>0</v>
      </c>
      <c r="AH150" s="7"/>
      <c r="AI150" s="11">
        <f>$D152/Graph!H$50</f>
        <v>5786.95</v>
      </c>
      <c r="AJ150" s="5">
        <f>INDEX(Graph!$D$26:$D$40,MATCH(AI150,Graph!$D$26:$D$40,1))</f>
        <v>5500</v>
      </c>
      <c r="AK150" s="7">
        <f>INDEX(Graph!$E$26:$E$40,MATCH(AI150,Graph!$D$26:$D$40,1))</f>
        <v>270</v>
      </c>
      <c r="AL150" s="5">
        <f>INDEX(Graph!$D$26:$D$40,MATCH(AI150,Graph!$D$26:$D$40,1)+1)</f>
        <v>6000</v>
      </c>
      <c r="AM150" s="7">
        <f>INDEX(Graph!$E$26:$E$40,MATCH(AI150,Graph!$D$26:$D$40,1)+1)</f>
        <v>255</v>
      </c>
      <c r="AN150" s="4">
        <f t="shared" si="58"/>
        <v>261.39150000000001</v>
      </c>
      <c r="AO150" s="7"/>
      <c r="AP150" s="11">
        <f>$D152/Graph!I$50</f>
        <v>4050.8649999999989</v>
      </c>
      <c r="AQ150" s="5">
        <f>INDEX(Graph!$D$26:$D$40,MATCH(AP150,Graph!$D$26:$D$40,1))</f>
        <v>4000</v>
      </c>
      <c r="AR150" s="7">
        <f>INDEX(Graph!$E$26:$E$40,MATCH(AP150,Graph!$D$26:$D$40,1))</f>
        <v>240</v>
      </c>
      <c r="AS150" s="5">
        <f>INDEX(Graph!$D$26:$D$40,MATCH(AP150,Graph!$D$26:$D$40,1)+1)</f>
        <v>4500</v>
      </c>
      <c r="AT150" s="7">
        <f>INDEX(Graph!$E$26:$E$40,MATCH(AP150,Graph!$D$26:$D$40,1)+1)</f>
        <v>265</v>
      </c>
      <c r="AU150" s="4">
        <f t="shared" si="59"/>
        <v>242.54324999999994</v>
      </c>
    </row>
    <row r="151" spans="4:47" ht="15.75" x14ac:dyDescent="0.3">
      <c r="D151" s="7">
        <v>144</v>
      </c>
      <c r="E151" s="8">
        <f>(D151/Graph!$C$3)*(D151/Graph!$C$3)*(D151/Graph!$C$3)*Graph!$C$4</f>
        <v>131.83452344105601</v>
      </c>
      <c r="F151" s="4">
        <f t="shared" si="46"/>
        <v>260.19420000000002</v>
      </c>
      <c r="G151" s="4">
        <f t="shared" si="47"/>
        <v>128.35967655894402</v>
      </c>
      <c r="H151" s="13">
        <f t="shared" si="48"/>
        <v>22.773852680584888</v>
      </c>
      <c r="I151" s="4"/>
      <c r="J151" s="12">
        <f t="shared" si="49"/>
        <v>95756.318712972236</v>
      </c>
      <c r="K151" s="9">
        <f t="shared" si="44"/>
        <v>1487.5054480734423</v>
      </c>
      <c r="L151" s="9">
        <f t="shared" si="50"/>
        <v>64.373760000000004</v>
      </c>
      <c r="M151" s="9">
        <f t="shared" si="51"/>
        <v>0.44704000000000832</v>
      </c>
      <c r="N151" s="13">
        <f t="shared" si="45"/>
        <v>0.46348937443755373</v>
      </c>
      <c r="O151" s="4"/>
      <c r="P151" s="12">
        <f t="shared" si="52"/>
        <v>0</v>
      </c>
      <c r="Q151" s="4">
        <f t="shared" si="53"/>
        <v>0</v>
      </c>
      <c r="R151" s="4">
        <f t="shared" si="54"/>
        <v>260.19420000000002</v>
      </c>
      <c r="S151" s="4">
        <f t="shared" si="55"/>
        <v>243.94009999999994</v>
      </c>
      <c r="T151" s="4"/>
      <c r="U151" s="11">
        <f>$D151/Graph!F$50</f>
        <v>17585.942399999996</v>
      </c>
      <c r="V151" s="5">
        <f>INDEX(Graph!$D$26:$D$40,MATCH(U151,Graph!$D$26:$D$40,1))</f>
        <v>6500</v>
      </c>
      <c r="W151" s="7">
        <f>INDEX(Graph!$E$26:$E$40,MATCH(U151,Graph!$D$26:$D$40,1))</f>
        <v>0</v>
      </c>
      <c r="X151" s="5">
        <f>INDEX(Graph!$D$26:$D$40,MATCH(U151,Graph!$D$26:$D$40,1)+1)</f>
        <v>100000</v>
      </c>
      <c r="Y151" s="7">
        <f>INDEX(Graph!$E$26:$E$40,MATCH(U151,Graph!$D$26:$D$40,1)+1)</f>
        <v>0</v>
      </c>
      <c r="Z151" s="4">
        <f t="shared" si="56"/>
        <v>0</v>
      </c>
      <c r="AA151" s="7"/>
      <c r="AB151" s="11">
        <f>$D153/Graph!G$50</f>
        <v>9497.7817999999988</v>
      </c>
      <c r="AC151" s="5">
        <f>INDEX(Graph!$D$26:$D$40,MATCH(AB151,Graph!$D$26:$D$40,1))</f>
        <v>6500</v>
      </c>
      <c r="AD151" s="7">
        <f>INDEX(Graph!$E$26:$E$40,MATCH(AB151,Graph!$D$26:$D$40,1))</f>
        <v>0</v>
      </c>
      <c r="AE151" s="5">
        <f>INDEX(Graph!$D$26:$D$40,MATCH(AB151,Graph!$D$26:$D$40,1)+1)</f>
        <v>100000</v>
      </c>
      <c r="AF151" s="7">
        <f>INDEX(Graph!$E$26:$E$40,MATCH(AB151,Graph!$D$26:$D$40,1)+1)</f>
        <v>0</v>
      </c>
      <c r="AG151" s="4">
        <f t="shared" si="57"/>
        <v>0</v>
      </c>
      <c r="AH151" s="7"/>
      <c r="AI151" s="11">
        <f>$D153/Graph!H$50</f>
        <v>5826.86</v>
      </c>
      <c r="AJ151" s="5">
        <f>INDEX(Graph!$D$26:$D$40,MATCH(AI151,Graph!$D$26:$D$40,1))</f>
        <v>5500</v>
      </c>
      <c r="AK151" s="7">
        <f>INDEX(Graph!$E$26:$E$40,MATCH(AI151,Graph!$D$26:$D$40,1))</f>
        <v>270</v>
      </c>
      <c r="AL151" s="5">
        <f>INDEX(Graph!$D$26:$D$40,MATCH(AI151,Graph!$D$26:$D$40,1)+1)</f>
        <v>6000</v>
      </c>
      <c r="AM151" s="7">
        <f>INDEX(Graph!$E$26:$E$40,MATCH(AI151,Graph!$D$26:$D$40,1)+1)</f>
        <v>255</v>
      </c>
      <c r="AN151" s="4">
        <f t="shared" si="58"/>
        <v>260.19420000000002</v>
      </c>
      <c r="AO151" s="7"/>
      <c r="AP151" s="11">
        <f>$D153/Graph!I$50</f>
        <v>4078.8019999999988</v>
      </c>
      <c r="AQ151" s="5">
        <f>INDEX(Graph!$D$26:$D$40,MATCH(AP151,Graph!$D$26:$D$40,1))</f>
        <v>4000</v>
      </c>
      <c r="AR151" s="7">
        <f>INDEX(Graph!$E$26:$E$40,MATCH(AP151,Graph!$D$26:$D$40,1))</f>
        <v>240</v>
      </c>
      <c r="AS151" s="5">
        <f>INDEX(Graph!$D$26:$D$40,MATCH(AP151,Graph!$D$26:$D$40,1)+1)</f>
        <v>4500</v>
      </c>
      <c r="AT151" s="7">
        <f>INDEX(Graph!$E$26:$E$40,MATCH(AP151,Graph!$D$26:$D$40,1)+1)</f>
        <v>265</v>
      </c>
      <c r="AU151" s="4">
        <f t="shared" si="59"/>
        <v>243.94009999999994</v>
      </c>
    </row>
    <row r="152" spans="4:47" ht="15.75" x14ac:dyDescent="0.3">
      <c r="D152" s="7">
        <v>145</v>
      </c>
      <c r="E152" s="8">
        <f>(D152/Graph!$C$3)*(D152/Graph!$C$3)*(D152/Graph!$C$3)*Graph!$C$4</f>
        <v>134.60019344560766</v>
      </c>
      <c r="F152" s="4">
        <f t="shared" si="46"/>
        <v>258.99690000000004</v>
      </c>
      <c r="G152" s="4">
        <f t="shared" si="47"/>
        <v>124.39670655439238</v>
      </c>
      <c r="H152" s="13">
        <f t="shared" si="48"/>
        <v>23.255428890181371</v>
      </c>
      <c r="I152" s="4"/>
      <c r="J152" s="12">
        <f t="shared" si="49"/>
        <v>92799.943089576715</v>
      </c>
      <c r="K152" s="9">
        <f t="shared" si="44"/>
        <v>1431.6383489493605</v>
      </c>
      <c r="L152" s="9">
        <f t="shared" si="50"/>
        <v>64.820800000000006</v>
      </c>
      <c r="M152" s="9">
        <f t="shared" si="51"/>
        <v>0.44704000000000121</v>
      </c>
      <c r="N152" s="13">
        <f t="shared" si="45"/>
        <v>0.48157620959648423</v>
      </c>
      <c r="O152" s="4"/>
      <c r="P152" s="12">
        <f t="shared" si="52"/>
        <v>0</v>
      </c>
      <c r="Q152" s="4">
        <f t="shared" si="53"/>
        <v>0</v>
      </c>
      <c r="R152" s="4">
        <f t="shared" si="54"/>
        <v>258.99690000000004</v>
      </c>
      <c r="S152" s="4">
        <f t="shared" si="55"/>
        <v>245.33694999999994</v>
      </c>
      <c r="T152" s="4"/>
      <c r="U152" s="11">
        <f>$D152/Graph!F$50</f>
        <v>17708.066999999999</v>
      </c>
      <c r="V152" s="5">
        <f>INDEX(Graph!$D$26:$D$40,MATCH(U152,Graph!$D$26:$D$40,1))</f>
        <v>6500</v>
      </c>
      <c r="W152" s="7">
        <f>INDEX(Graph!$E$26:$E$40,MATCH(U152,Graph!$D$26:$D$40,1))</f>
        <v>0</v>
      </c>
      <c r="X152" s="5">
        <f>INDEX(Graph!$D$26:$D$40,MATCH(U152,Graph!$D$26:$D$40,1)+1)</f>
        <v>100000</v>
      </c>
      <c r="Y152" s="7">
        <f>INDEX(Graph!$E$26:$E$40,MATCH(U152,Graph!$D$26:$D$40,1)+1)</f>
        <v>0</v>
      </c>
      <c r="Z152" s="4">
        <f t="shared" si="56"/>
        <v>0</v>
      </c>
      <c r="AA152" s="7"/>
      <c r="AB152" s="11">
        <f>$D154/Graph!G$50</f>
        <v>9562.8350999999984</v>
      </c>
      <c r="AC152" s="5">
        <f>INDEX(Graph!$D$26:$D$40,MATCH(AB152,Graph!$D$26:$D$40,1))</f>
        <v>6500</v>
      </c>
      <c r="AD152" s="7">
        <f>INDEX(Graph!$E$26:$E$40,MATCH(AB152,Graph!$D$26:$D$40,1))</f>
        <v>0</v>
      </c>
      <c r="AE152" s="5">
        <f>INDEX(Graph!$D$26:$D$40,MATCH(AB152,Graph!$D$26:$D$40,1)+1)</f>
        <v>100000</v>
      </c>
      <c r="AF152" s="7">
        <f>INDEX(Graph!$E$26:$E$40,MATCH(AB152,Graph!$D$26:$D$40,1)+1)</f>
        <v>0</v>
      </c>
      <c r="AG152" s="4">
        <f t="shared" si="57"/>
        <v>0</v>
      </c>
      <c r="AH152" s="7"/>
      <c r="AI152" s="11">
        <f>$D154/Graph!H$50</f>
        <v>5866.7699999999995</v>
      </c>
      <c r="AJ152" s="5">
        <f>INDEX(Graph!$D$26:$D$40,MATCH(AI152,Graph!$D$26:$D$40,1))</f>
        <v>5500</v>
      </c>
      <c r="AK152" s="7">
        <f>INDEX(Graph!$E$26:$E$40,MATCH(AI152,Graph!$D$26:$D$40,1))</f>
        <v>270</v>
      </c>
      <c r="AL152" s="5">
        <f>INDEX(Graph!$D$26:$D$40,MATCH(AI152,Graph!$D$26:$D$40,1)+1)</f>
        <v>6000</v>
      </c>
      <c r="AM152" s="7">
        <f>INDEX(Graph!$E$26:$E$40,MATCH(AI152,Graph!$D$26:$D$40,1)+1)</f>
        <v>255</v>
      </c>
      <c r="AN152" s="4">
        <f t="shared" si="58"/>
        <v>258.99690000000004</v>
      </c>
      <c r="AO152" s="7"/>
      <c r="AP152" s="11">
        <f>$D154/Graph!I$50</f>
        <v>4106.7389999999987</v>
      </c>
      <c r="AQ152" s="5">
        <f>INDEX(Graph!$D$26:$D$40,MATCH(AP152,Graph!$D$26:$D$40,1))</f>
        <v>4000</v>
      </c>
      <c r="AR152" s="7">
        <f>INDEX(Graph!$E$26:$E$40,MATCH(AP152,Graph!$D$26:$D$40,1))</f>
        <v>240</v>
      </c>
      <c r="AS152" s="5">
        <f>INDEX(Graph!$D$26:$D$40,MATCH(AP152,Graph!$D$26:$D$40,1)+1)</f>
        <v>4500</v>
      </c>
      <c r="AT152" s="7">
        <f>INDEX(Graph!$E$26:$E$40,MATCH(AP152,Graph!$D$26:$D$40,1)+1)</f>
        <v>265</v>
      </c>
      <c r="AU152" s="4">
        <f t="shared" si="59"/>
        <v>245.33694999999994</v>
      </c>
    </row>
    <row r="153" spans="4:47" ht="15.75" x14ac:dyDescent="0.3">
      <c r="D153" s="7">
        <v>146</v>
      </c>
      <c r="E153" s="8">
        <f>(D153/Graph!$C$3)*(D153/Graph!$C$3)*(D153/Graph!$C$3)*Graph!$C$4</f>
        <v>137.40427492034593</v>
      </c>
      <c r="F153" s="4">
        <f t="shared" si="46"/>
        <v>257.7996</v>
      </c>
      <c r="G153" s="4">
        <f t="shared" si="47"/>
        <v>120.39532507965407</v>
      </c>
      <c r="H153" s="13">
        <f t="shared" si="48"/>
        <v>23.756442053493821</v>
      </c>
      <c r="I153" s="4"/>
      <c r="J153" s="12">
        <f t="shared" si="49"/>
        <v>89814.912509421934</v>
      </c>
      <c r="K153" s="9">
        <f t="shared" si="44"/>
        <v>1376.0975161644992</v>
      </c>
      <c r="L153" s="9">
        <f t="shared" si="50"/>
        <v>65.267839999999993</v>
      </c>
      <c r="M153" s="9">
        <f t="shared" si="51"/>
        <v>0.447039999999987</v>
      </c>
      <c r="N153" s="13">
        <f t="shared" si="45"/>
        <v>0.50101316331244916</v>
      </c>
      <c r="O153" s="4"/>
      <c r="P153" s="12">
        <f t="shared" si="52"/>
        <v>0</v>
      </c>
      <c r="Q153" s="4">
        <f t="shared" si="53"/>
        <v>0</v>
      </c>
      <c r="R153" s="4">
        <f t="shared" si="54"/>
        <v>257.7996</v>
      </c>
      <c r="S153" s="4">
        <f t="shared" si="55"/>
        <v>246.73379999999992</v>
      </c>
      <c r="T153" s="4"/>
      <c r="U153" s="11">
        <f>$D153/Graph!F$50</f>
        <v>17830.191599999998</v>
      </c>
      <c r="V153" s="5">
        <f>INDEX(Graph!$D$26:$D$40,MATCH(U153,Graph!$D$26:$D$40,1))</f>
        <v>6500</v>
      </c>
      <c r="W153" s="7">
        <f>INDEX(Graph!$E$26:$E$40,MATCH(U153,Graph!$D$26:$D$40,1))</f>
        <v>0</v>
      </c>
      <c r="X153" s="5">
        <f>INDEX(Graph!$D$26:$D$40,MATCH(U153,Graph!$D$26:$D$40,1)+1)</f>
        <v>100000</v>
      </c>
      <c r="Y153" s="7">
        <f>INDEX(Graph!$E$26:$E$40,MATCH(U153,Graph!$D$26:$D$40,1)+1)</f>
        <v>0</v>
      </c>
      <c r="Z153" s="4">
        <f t="shared" si="56"/>
        <v>0</v>
      </c>
      <c r="AA153" s="7"/>
      <c r="AB153" s="11">
        <f>$D155/Graph!G$50</f>
        <v>9627.8883999999998</v>
      </c>
      <c r="AC153" s="5">
        <f>INDEX(Graph!$D$26:$D$40,MATCH(AB153,Graph!$D$26:$D$40,1))</f>
        <v>6500</v>
      </c>
      <c r="AD153" s="7">
        <f>INDEX(Graph!$E$26:$E$40,MATCH(AB153,Graph!$D$26:$D$40,1))</f>
        <v>0</v>
      </c>
      <c r="AE153" s="5">
        <f>INDEX(Graph!$D$26:$D$40,MATCH(AB153,Graph!$D$26:$D$40,1)+1)</f>
        <v>100000</v>
      </c>
      <c r="AF153" s="7">
        <f>INDEX(Graph!$E$26:$E$40,MATCH(AB153,Graph!$D$26:$D$40,1)+1)</f>
        <v>0</v>
      </c>
      <c r="AG153" s="4">
        <f t="shared" si="57"/>
        <v>0</v>
      </c>
      <c r="AH153" s="7"/>
      <c r="AI153" s="11">
        <f>$D155/Graph!H$50</f>
        <v>5906.6799999999994</v>
      </c>
      <c r="AJ153" s="5">
        <f>INDEX(Graph!$D$26:$D$40,MATCH(AI153,Graph!$D$26:$D$40,1))</f>
        <v>5500</v>
      </c>
      <c r="AK153" s="7">
        <f>INDEX(Graph!$E$26:$E$40,MATCH(AI153,Graph!$D$26:$D$40,1))</f>
        <v>270</v>
      </c>
      <c r="AL153" s="5">
        <f>INDEX(Graph!$D$26:$D$40,MATCH(AI153,Graph!$D$26:$D$40,1)+1)</f>
        <v>6000</v>
      </c>
      <c r="AM153" s="7">
        <f>INDEX(Graph!$E$26:$E$40,MATCH(AI153,Graph!$D$26:$D$40,1)+1)</f>
        <v>255</v>
      </c>
      <c r="AN153" s="4">
        <f t="shared" si="58"/>
        <v>257.7996</v>
      </c>
      <c r="AO153" s="7"/>
      <c r="AP153" s="11">
        <f>$D155/Graph!I$50</f>
        <v>4134.6759999999986</v>
      </c>
      <c r="AQ153" s="5">
        <f>INDEX(Graph!$D$26:$D$40,MATCH(AP153,Graph!$D$26:$D$40,1))</f>
        <v>4000</v>
      </c>
      <c r="AR153" s="7">
        <f>INDEX(Graph!$E$26:$E$40,MATCH(AP153,Graph!$D$26:$D$40,1))</f>
        <v>240</v>
      </c>
      <c r="AS153" s="5">
        <f>INDEX(Graph!$D$26:$D$40,MATCH(AP153,Graph!$D$26:$D$40,1)+1)</f>
        <v>4500</v>
      </c>
      <c r="AT153" s="7">
        <f>INDEX(Graph!$E$26:$E$40,MATCH(AP153,Graph!$D$26:$D$40,1)+1)</f>
        <v>265</v>
      </c>
      <c r="AU153" s="4">
        <f t="shared" si="59"/>
        <v>246.73379999999992</v>
      </c>
    </row>
    <row r="154" spans="4:47" ht="15.75" x14ac:dyDescent="0.3">
      <c r="D154" s="7">
        <v>147</v>
      </c>
      <c r="E154" s="8">
        <f>(D154/Graph!$C$3)*(D154/Graph!$C$3)*(D154/Graph!$C$3)*Graph!$C$4</f>
        <v>140.24703277196176</v>
      </c>
      <c r="F154" s="4">
        <f t="shared" si="46"/>
        <v>256.60230000000001</v>
      </c>
      <c r="G154" s="4">
        <f t="shared" si="47"/>
        <v>116.35526722803826</v>
      </c>
      <c r="H154" s="13">
        <f t="shared" si="48"/>
        <v>24.278402015861513</v>
      </c>
      <c r="I154" s="4"/>
      <c r="J154" s="12">
        <f t="shared" si="49"/>
        <v>86801.029352116544</v>
      </c>
      <c r="K154" s="9">
        <f t="shared" si="44"/>
        <v>1320.8732839825097</v>
      </c>
      <c r="L154" s="9">
        <f t="shared" si="50"/>
        <v>65.714879999999994</v>
      </c>
      <c r="M154" s="9">
        <f t="shared" si="51"/>
        <v>0.44704000000000121</v>
      </c>
      <c r="N154" s="13">
        <f t="shared" si="45"/>
        <v>0.52195996236769304</v>
      </c>
      <c r="O154" s="4"/>
      <c r="P154" s="12">
        <f t="shared" si="52"/>
        <v>0</v>
      </c>
      <c r="Q154" s="4">
        <f t="shared" si="53"/>
        <v>0</v>
      </c>
      <c r="R154" s="4">
        <f t="shared" si="54"/>
        <v>256.60230000000001</v>
      </c>
      <c r="S154" s="4">
        <f t="shared" si="55"/>
        <v>248.13064999999992</v>
      </c>
      <c r="T154" s="4"/>
      <c r="U154" s="11">
        <f>$D154/Graph!F$50</f>
        <v>17952.316199999997</v>
      </c>
      <c r="V154" s="5">
        <f>INDEX(Graph!$D$26:$D$40,MATCH(U154,Graph!$D$26:$D$40,1))</f>
        <v>6500</v>
      </c>
      <c r="W154" s="7">
        <f>INDEX(Graph!$E$26:$E$40,MATCH(U154,Graph!$D$26:$D$40,1))</f>
        <v>0</v>
      </c>
      <c r="X154" s="5">
        <f>INDEX(Graph!$D$26:$D$40,MATCH(U154,Graph!$D$26:$D$40,1)+1)</f>
        <v>100000</v>
      </c>
      <c r="Y154" s="7">
        <f>INDEX(Graph!$E$26:$E$40,MATCH(U154,Graph!$D$26:$D$40,1)+1)</f>
        <v>0</v>
      </c>
      <c r="Z154" s="4">
        <f t="shared" si="56"/>
        <v>0</v>
      </c>
      <c r="AA154" s="7"/>
      <c r="AB154" s="11">
        <f>$D156/Graph!G$50</f>
        <v>9692.9416999999994</v>
      </c>
      <c r="AC154" s="5">
        <f>INDEX(Graph!$D$26:$D$40,MATCH(AB154,Graph!$D$26:$D$40,1))</f>
        <v>6500</v>
      </c>
      <c r="AD154" s="7">
        <f>INDEX(Graph!$E$26:$E$40,MATCH(AB154,Graph!$D$26:$D$40,1))</f>
        <v>0</v>
      </c>
      <c r="AE154" s="5">
        <f>INDEX(Graph!$D$26:$D$40,MATCH(AB154,Graph!$D$26:$D$40,1)+1)</f>
        <v>100000</v>
      </c>
      <c r="AF154" s="7">
        <f>INDEX(Graph!$E$26:$E$40,MATCH(AB154,Graph!$D$26:$D$40,1)+1)</f>
        <v>0</v>
      </c>
      <c r="AG154" s="4">
        <f t="shared" si="57"/>
        <v>0</v>
      </c>
      <c r="AH154" s="7"/>
      <c r="AI154" s="11">
        <f>$D156/Graph!H$50</f>
        <v>5946.5899999999992</v>
      </c>
      <c r="AJ154" s="5">
        <f>INDEX(Graph!$D$26:$D$40,MATCH(AI154,Graph!$D$26:$D$40,1))</f>
        <v>5500</v>
      </c>
      <c r="AK154" s="7">
        <f>INDEX(Graph!$E$26:$E$40,MATCH(AI154,Graph!$D$26:$D$40,1))</f>
        <v>270</v>
      </c>
      <c r="AL154" s="5">
        <f>INDEX(Graph!$D$26:$D$40,MATCH(AI154,Graph!$D$26:$D$40,1)+1)</f>
        <v>6000</v>
      </c>
      <c r="AM154" s="7">
        <f>INDEX(Graph!$E$26:$E$40,MATCH(AI154,Graph!$D$26:$D$40,1)+1)</f>
        <v>255</v>
      </c>
      <c r="AN154" s="4">
        <f t="shared" si="58"/>
        <v>256.60230000000001</v>
      </c>
      <c r="AO154" s="7"/>
      <c r="AP154" s="11">
        <f>$D156/Graph!I$50</f>
        <v>4162.6129999999985</v>
      </c>
      <c r="AQ154" s="5">
        <f>INDEX(Graph!$D$26:$D$40,MATCH(AP154,Graph!$D$26:$D$40,1))</f>
        <v>4000</v>
      </c>
      <c r="AR154" s="7">
        <f>INDEX(Graph!$E$26:$E$40,MATCH(AP154,Graph!$D$26:$D$40,1))</f>
        <v>240</v>
      </c>
      <c r="AS154" s="5">
        <f>INDEX(Graph!$D$26:$D$40,MATCH(AP154,Graph!$D$26:$D$40,1)+1)</f>
        <v>4500</v>
      </c>
      <c r="AT154" s="7">
        <f>INDEX(Graph!$E$26:$E$40,MATCH(AP154,Graph!$D$26:$D$40,1)+1)</f>
        <v>265</v>
      </c>
      <c r="AU154" s="4">
        <f t="shared" si="59"/>
        <v>248.13064999999992</v>
      </c>
    </row>
    <row r="155" spans="4:47" ht="15.75" x14ac:dyDescent="0.3">
      <c r="D155" s="7">
        <v>148</v>
      </c>
      <c r="E155" s="8">
        <f>(D155/Graph!$C$3)*(D155/Graph!$C$3)*(D155/Graph!$C$3)*Graph!$C$4</f>
        <v>143.12873190714609</v>
      </c>
      <c r="F155" s="4">
        <f t="shared" si="46"/>
        <v>255.405</v>
      </c>
      <c r="G155" s="4">
        <f t="shared" si="47"/>
        <v>112.27626809285391</v>
      </c>
      <c r="H155" s="13">
        <f t="shared" si="48"/>
        <v>24.823004541218882</v>
      </c>
      <c r="I155" s="4"/>
      <c r="J155" s="12">
        <f t="shared" si="49"/>
        <v>83758.095997269018</v>
      </c>
      <c r="K155" s="9">
        <f t="shared" si="44"/>
        <v>1265.9562479031597</v>
      </c>
      <c r="L155" s="9">
        <f t="shared" si="50"/>
        <v>66.161919999999995</v>
      </c>
      <c r="M155" s="9">
        <f t="shared" si="51"/>
        <v>0.44704000000000121</v>
      </c>
      <c r="N155" s="13">
        <f t="shared" si="45"/>
        <v>0.5446025253573703</v>
      </c>
      <c r="O155" s="4"/>
      <c r="P155" s="12">
        <f t="shared" si="52"/>
        <v>0</v>
      </c>
      <c r="Q155" s="4">
        <f t="shared" si="53"/>
        <v>0</v>
      </c>
      <c r="R155" s="4">
        <f t="shared" si="54"/>
        <v>255.405</v>
      </c>
      <c r="S155" s="4">
        <f t="shared" si="55"/>
        <v>249.52749999999992</v>
      </c>
      <c r="T155" s="4"/>
      <c r="U155" s="11">
        <f>$D155/Graph!F$50</f>
        <v>18074.440799999997</v>
      </c>
      <c r="V155" s="5">
        <f>INDEX(Graph!$D$26:$D$40,MATCH(U155,Graph!$D$26:$D$40,1))</f>
        <v>6500</v>
      </c>
      <c r="W155" s="7">
        <f>INDEX(Graph!$E$26:$E$40,MATCH(U155,Graph!$D$26:$D$40,1))</f>
        <v>0</v>
      </c>
      <c r="X155" s="5">
        <f>INDEX(Graph!$D$26:$D$40,MATCH(U155,Graph!$D$26:$D$40,1)+1)</f>
        <v>100000</v>
      </c>
      <c r="Y155" s="7">
        <f>INDEX(Graph!$E$26:$E$40,MATCH(U155,Graph!$D$26:$D$40,1)+1)</f>
        <v>0</v>
      </c>
      <c r="Z155" s="4">
        <f t="shared" si="56"/>
        <v>0</v>
      </c>
      <c r="AA155" s="7"/>
      <c r="AB155" s="11">
        <f>$D157/Graph!G$50</f>
        <v>9757.994999999999</v>
      </c>
      <c r="AC155" s="5">
        <f>INDEX(Graph!$D$26:$D$40,MATCH(AB155,Graph!$D$26:$D$40,1))</f>
        <v>6500</v>
      </c>
      <c r="AD155" s="7">
        <f>INDEX(Graph!$E$26:$E$40,MATCH(AB155,Graph!$D$26:$D$40,1))</f>
        <v>0</v>
      </c>
      <c r="AE155" s="5">
        <f>INDEX(Graph!$D$26:$D$40,MATCH(AB155,Graph!$D$26:$D$40,1)+1)</f>
        <v>100000</v>
      </c>
      <c r="AF155" s="7">
        <f>INDEX(Graph!$E$26:$E$40,MATCH(AB155,Graph!$D$26:$D$40,1)+1)</f>
        <v>0</v>
      </c>
      <c r="AG155" s="4">
        <f t="shared" si="57"/>
        <v>0</v>
      </c>
      <c r="AH155" s="7"/>
      <c r="AI155" s="11">
        <f>$D157/Graph!H$50</f>
        <v>5986.5</v>
      </c>
      <c r="AJ155" s="5">
        <f>INDEX(Graph!$D$26:$D$40,MATCH(AI155,Graph!$D$26:$D$40,1))</f>
        <v>5500</v>
      </c>
      <c r="AK155" s="7">
        <f>INDEX(Graph!$E$26:$E$40,MATCH(AI155,Graph!$D$26:$D$40,1))</f>
        <v>270</v>
      </c>
      <c r="AL155" s="5">
        <f>INDEX(Graph!$D$26:$D$40,MATCH(AI155,Graph!$D$26:$D$40,1)+1)</f>
        <v>6000</v>
      </c>
      <c r="AM155" s="7">
        <f>INDEX(Graph!$E$26:$E$40,MATCH(AI155,Graph!$D$26:$D$40,1)+1)</f>
        <v>255</v>
      </c>
      <c r="AN155" s="4">
        <f t="shared" si="58"/>
        <v>255.405</v>
      </c>
      <c r="AO155" s="7"/>
      <c r="AP155" s="11">
        <f>$D157/Graph!I$50</f>
        <v>4190.5499999999984</v>
      </c>
      <c r="AQ155" s="5">
        <f>INDEX(Graph!$D$26:$D$40,MATCH(AP155,Graph!$D$26:$D$40,1))</f>
        <v>4000</v>
      </c>
      <c r="AR155" s="7">
        <f>INDEX(Graph!$E$26:$E$40,MATCH(AP155,Graph!$D$26:$D$40,1))</f>
        <v>240</v>
      </c>
      <c r="AS155" s="5">
        <f>INDEX(Graph!$D$26:$D$40,MATCH(AP155,Graph!$D$26:$D$40,1)+1)</f>
        <v>4500</v>
      </c>
      <c r="AT155" s="7">
        <f>INDEX(Graph!$E$26:$E$40,MATCH(AP155,Graph!$D$26:$D$40,1)+1)</f>
        <v>265</v>
      </c>
      <c r="AU155" s="4">
        <f t="shared" si="59"/>
        <v>249.52749999999992</v>
      </c>
    </row>
    <row r="156" spans="4:47" ht="15.75" x14ac:dyDescent="0.3">
      <c r="D156" s="7">
        <v>149</v>
      </c>
      <c r="E156" s="8">
        <f>(D156/Graph!$C$3)*(D156/Graph!$C$3)*(D156/Graph!$C$3)*Graph!$C$4</f>
        <v>146.04963723258987</v>
      </c>
      <c r="F156" s="4">
        <f t="shared" si="46"/>
        <v>250.92434999999992</v>
      </c>
      <c r="G156" s="4">
        <f t="shared" si="47"/>
        <v>104.87471276741005</v>
      </c>
      <c r="H156" s="13">
        <f t="shared" si="48"/>
        <v>25.409981952208643</v>
      </c>
      <c r="I156" s="4"/>
      <c r="J156" s="12">
        <f t="shared" si="49"/>
        <v>78236.535724487898</v>
      </c>
      <c r="K156" s="9">
        <f t="shared" si="44"/>
        <v>1174.5647391054883</v>
      </c>
      <c r="L156" s="9">
        <f t="shared" si="50"/>
        <v>66.608959999999996</v>
      </c>
      <c r="M156" s="9">
        <f t="shared" si="51"/>
        <v>0.44704000000000121</v>
      </c>
      <c r="N156" s="13">
        <f t="shared" si="45"/>
        <v>0.58697741098975953</v>
      </c>
      <c r="O156" s="4"/>
      <c r="P156" s="12">
        <f t="shared" si="52"/>
        <v>0</v>
      </c>
      <c r="Q156" s="4">
        <f t="shared" si="53"/>
        <v>0</v>
      </c>
      <c r="R156" s="4">
        <f t="shared" si="54"/>
        <v>241.53090000000009</v>
      </c>
      <c r="S156" s="4">
        <f t="shared" si="55"/>
        <v>250.92434999999992</v>
      </c>
      <c r="T156" s="4"/>
      <c r="U156" s="11">
        <f>$D156/Graph!F$50</f>
        <v>18196.565399999996</v>
      </c>
      <c r="V156" s="5">
        <f>INDEX(Graph!$D$26:$D$40,MATCH(U156,Graph!$D$26:$D$40,1))</f>
        <v>6500</v>
      </c>
      <c r="W156" s="7">
        <f>INDEX(Graph!$E$26:$E$40,MATCH(U156,Graph!$D$26:$D$40,1))</f>
        <v>0</v>
      </c>
      <c r="X156" s="5">
        <f>INDEX(Graph!$D$26:$D$40,MATCH(U156,Graph!$D$26:$D$40,1)+1)</f>
        <v>100000</v>
      </c>
      <c r="Y156" s="7">
        <f>INDEX(Graph!$E$26:$E$40,MATCH(U156,Graph!$D$26:$D$40,1)+1)</f>
        <v>0</v>
      </c>
      <c r="Z156" s="4">
        <f t="shared" si="56"/>
        <v>0</v>
      </c>
      <c r="AA156" s="7"/>
      <c r="AB156" s="11">
        <f>$D158/Graph!G$50</f>
        <v>9823.0482999999986</v>
      </c>
      <c r="AC156" s="5">
        <f>INDEX(Graph!$D$26:$D$40,MATCH(AB156,Graph!$D$26:$D$40,1))</f>
        <v>6500</v>
      </c>
      <c r="AD156" s="7">
        <f>INDEX(Graph!$E$26:$E$40,MATCH(AB156,Graph!$D$26:$D$40,1))</f>
        <v>0</v>
      </c>
      <c r="AE156" s="5">
        <f>INDEX(Graph!$D$26:$D$40,MATCH(AB156,Graph!$D$26:$D$40,1)+1)</f>
        <v>100000</v>
      </c>
      <c r="AF156" s="7">
        <f>INDEX(Graph!$E$26:$E$40,MATCH(AB156,Graph!$D$26:$D$40,1)+1)</f>
        <v>0</v>
      </c>
      <c r="AG156" s="4">
        <f t="shared" si="57"/>
        <v>0</v>
      </c>
      <c r="AH156" s="7"/>
      <c r="AI156" s="11">
        <f>$D158/Graph!H$50</f>
        <v>6026.41</v>
      </c>
      <c r="AJ156" s="5">
        <f>INDEX(Graph!$D$26:$D$40,MATCH(AI156,Graph!$D$26:$D$40,1))</f>
        <v>6000</v>
      </c>
      <c r="AK156" s="7">
        <f>INDEX(Graph!$E$26:$E$40,MATCH(AI156,Graph!$D$26:$D$40,1))</f>
        <v>255</v>
      </c>
      <c r="AL156" s="5">
        <f>INDEX(Graph!$D$26:$D$40,MATCH(AI156,Graph!$D$26:$D$40,1)+1)</f>
        <v>6500</v>
      </c>
      <c r="AM156" s="7">
        <f>INDEX(Graph!$E$26:$E$40,MATCH(AI156,Graph!$D$26:$D$40,1)+1)</f>
        <v>0</v>
      </c>
      <c r="AN156" s="4">
        <f t="shared" si="58"/>
        <v>241.53090000000009</v>
      </c>
      <c r="AO156" s="7"/>
      <c r="AP156" s="11">
        <f>$D158/Graph!I$50</f>
        <v>4218.4869999999983</v>
      </c>
      <c r="AQ156" s="5">
        <f>INDEX(Graph!$D$26:$D$40,MATCH(AP156,Graph!$D$26:$D$40,1))</f>
        <v>4000</v>
      </c>
      <c r="AR156" s="7">
        <f>INDEX(Graph!$E$26:$E$40,MATCH(AP156,Graph!$D$26:$D$40,1))</f>
        <v>240</v>
      </c>
      <c r="AS156" s="5">
        <f>INDEX(Graph!$D$26:$D$40,MATCH(AP156,Graph!$D$26:$D$40,1)+1)</f>
        <v>4500</v>
      </c>
      <c r="AT156" s="7">
        <f>INDEX(Graph!$E$26:$E$40,MATCH(AP156,Graph!$D$26:$D$40,1)+1)</f>
        <v>265</v>
      </c>
      <c r="AU156" s="4">
        <f t="shared" si="59"/>
        <v>250.92434999999992</v>
      </c>
    </row>
    <row r="157" spans="4:47" ht="15.75" x14ac:dyDescent="0.3">
      <c r="D157" s="7">
        <v>150</v>
      </c>
      <c r="E157" s="8">
        <f>(D157/Graph!$C$3)*(D157/Graph!$C$3)*(D157/Graph!$C$3)*Graph!$C$4</f>
        <v>149.01001365498402</v>
      </c>
      <c r="F157" s="4">
        <f t="shared" si="46"/>
        <v>252.32119999999995</v>
      </c>
      <c r="G157" s="4">
        <f t="shared" si="47"/>
        <v>103.31118634501593</v>
      </c>
      <c r="H157" s="13">
        <f t="shared" si="48"/>
        <v>26.009841830005296</v>
      </c>
      <c r="I157" s="4"/>
      <c r="J157" s="12">
        <f t="shared" si="49"/>
        <v>77070.145013381887</v>
      </c>
      <c r="K157" s="9">
        <f t="shared" si="44"/>
        <v>1149.3400294288638</v>
      </c>
      <c r="L157" s="9">
        <f t="shared" si="50"/>
        <v>67.055999999999997</v>
      </c>
      <c r="M157" s="9">
        <f t="shared" si="51"/>
        <v>0.44704000000000121</v>
      </c>
      <c r="N157" s="13">
        <f t="shared" si="45"/>
        <v>0.59985987779665484</v>
      </c>
      <c r="O157" s="4"/>
      <c r="P157" s="12">
        <f t="shared" si="52"/>
        <v>0</v>
      </c>
      <c r="Q157" s="4">
        <f t="shared" si="53"/>
        <v>0</v>
      </c>
      <c r="R157" s="4">
        <f t="shared" si="54"/>
        <v>221.17680000000016</v>
      </c>
      <c r="S157" s="4">
        <f t="shared" si="55"/>
        <v>252.32119999999995</v>
      </c>
      <c r="T157" s="4"/>
      <c r="U157" s="11">
        <f>$D157/Graph!F$50</f>
        <v>18318.689999999999</v>
      </c>
      <c r="V157" s="5">
        <f>INDEX(Graph!$D$26:$D$40,MATCH(U157,Graph!$D$26:$D$40,1))</f>
        <v>6500</v>
      </c>
      <c r="W157" s="7">
        <f>INDEX(Graph!$E$26:$E$40,MATCH(U157,Graph!$D$26:$D$40,1))</f>
        <v>0</v>
      </c>
      <c r="X157" s="5">
        <f>INDEX(Graph!$D$26:$D$40,MATCH(U157,Graph!$D$26:$D$40,1)+1)</f>
        <v>100000</v>
      </c>
      <c r="Y157" s="7">
        <f>INDEX(Graph!$E$26:$E$40,MATCH(U157,Graph!$D$26:$D$40,1)+1)</f>
        <v>0</v>
      </c>
      <c r="Z157" s="4">
        <f t="shared" si="56"/>
        <v>0</v>
      </c>
      <c r="AA157" s="7"/>
      <c r="AB157" s="11">
        <f>$D159/Graph!G$50</f>
        <v>9888.1015999999981</v>
      </c>
      <c r="AC157" s="5">
        <f>INDEX(Graph!$D$26:$D$40,MATCH(AB157,Graph!$D$26:$D$40,1))</f>
        <v>6500</v>
      </c>
      <c r="AD157" s="7">
        <f>INDEX(Graph!$E$26:$E$40,MATCH(AB157,Graph!$D$26:$D$40,1))</f>
        <v>0</v>
      </c>
      <c r="AE157" s="5">
        <f>INDEX(Graph!$D$26:$D$40,MATCH(AB157,Graph!$D$26:$D$40,1)+1)</f>
        <v>100000</v>
      </c>
      <c r="AF157" s="7">
        <f>INDEX(Graph!$E$26:$E$40,MATCH(AB157,Graph!$D$26:$D$40,1)+1)</f>
        <v>0</v>
      </c>
      <c r="AG157" s="4">
        <f t="shared" si="57"/>
        <v>0</v>
      </c>
      <c r="AH157" s="7"/>
      <c r="AI157" s="11">
        <f>$D159/Graph!H$50</f>
        <v>6066.32</v>
      </c>
      <c r="AJ157" s="5">
        <f>INDEX(Graph!$D$26:$D$40,MATCH(AI157,Graph!$D$26:$D$40,1))</f>
        <v>6000</v>
      </c>
      <c r="AK157" s="7">
        <f>INDEX(Graph!$E$26:$E$40,MATCH(AI157,Graph!$D$26:$D$40,1))</f>
        <v>255</v>
      </c>
      <c r="AL157" s="5">
        <f>INDEX(Graph!$D$26:$D$40,MATCH(AI157,Graph!$D$26:$D$40,1)+1)</f>
        <v>6500</v>
      </c>
      <c r="AM157" s="7">
        <f>INDEX(Graph!$E$26:$E$40,MATCH(AI157,Graph!$D$26:$D$40,1)+1)</f>
        <v>0</v>
      </c>
      <c r="AN157" s="4">
        <f t="shared" si="58"/>
        <v>221.17680000000016</v>
      </c>
      <c r="AO157" s="7"/>
      <c r="AP157" s="11">
        <f>$D159/Graph!I$50</f>
        <v>4246.4239999999991</v>
      </c>
      <c r="AQ157" s="5">
        <f>INDEX(Graph!$D$26:$D$40,MATCH(AP157,Graph!$D$26:$D$40,1))</f>
        <v>4000</v>
      </c>
      <c r="AR157" s="7">
        <f>INDEX(Graph!$E$26:$E$40,MATCH(AP157,Graph!$D$26:$D$40,1))</f>
        <v>240</v>
      </c>
      <c r="AS157" s="5">
        <f>INDEX(Graph!$D$26:$D$40,MATCH(AP157,Graph!$D$26:$D$40,1)+1)</f>
        <v>4500</v>
      </c>
      <c r="AT157" s="7">
        <f>INDEX(Graph!$E$26:$E$40,MATCH(AP157,Graph!$D$26:$D$40,1)+1)</f>
        <v>265</v>
      </c>
      <c r="AU157" s="4">
        <f t="shared" si="59"/>
        <v>252.32119999999995</v>
      </c>
    </row>
    <row r="158" spans="4:47" ht="15.75" x14ac:dyDescent="0.3">
      <c r="D158" s="7">
        <v>151</v>
      </c>
      <c r="E158" s="8">
        <f>(D158/Graph!$C$3)*(D158/Graph!$C$3)*(D158/Graph!$C$3)*Graph!$C$4</f>
        <v>152.01012608101962</v>
      </c>
      <c r="F158" s="4">
        <f t="shared" si="46"/>
        <v>253.71804999999995</v>
      </c>
      <c r="G158" s="4">
        <f t="shared" si="47"/>
        <v>101.70792391898033</v>
      </c>
      <c r="H158" s="13">
        <f t="shared" si="48"/>
        <v>26.623219642171474</v>
      </c>
      <c r="I158" s="4"/>
      <c r="J158" s="12">
        <f t="shared" si="49"/>
        <v>75874.111243559324</v>
      </c>
      <c r="K158" s="9">
        <f t="shared" si="44"/>
        <v>1124.0102852191446</v>
      </c>
      <c r="L158" s="9">
        <f t="shared" si="50"/>
        <v>67.503039999999999</v>
      </c>
      <c r="M158" s="9">
        <f t="shared" si="51"/>
        <v>0.44704000000000121</v>
      </c>
      <c r="N158" s="13">
        <f t="shared" si="45"/>
        <v>0.61337781216617915</v>
      </c>
      <c r="O158" s="4"/>
      <c r="P158" s="12">
        <f t="shared" si="52"/>
        <v>0</v>
      </c>
      <c r="Q158" s="4">
        <f t="shared" si="53"/>
        <v>0</v>
      </c>
      <c r="R158" s="4">
        <f t="shared" si="54"/>
        <v>200.82270000000022</v>
      </c>
      <c r="S158" s="4">
        <f t="shared" si="55"/>
        <v>253.71804999999995</v>
      </c>
      <c r="T158" s="4"/>
      <c r="U158" s="11">
        <f>$D158/Graph!F$50</f>
        <v>18440.814599999998</v>
      </c>
      <c r="V158" s="5">
        <f>INDEX(Graph!$D$26:$D$40,MATCH(U158,Graph!$D$26:$D$40,1))</f>
        <v>6500</v>
      </c>
      <c r="W158" s="7">
        <f>INDEX(Graph!$E$26:$E$40,MATCH(U158,Graph!$D$26:$D$40,1))</f>
        <v>0</v>
      </c>
      <c r="X158" s="5">
        <f>INDEX(Graph!$D$26:$D$40,MATCH(U158,Graph!$D$26:$D$40,1)+1)</f>
        <v>100000</v>
      </c>
      <c r="Y158" s="7">
        <f>INDEX(Graph!$E$26:$E$40,MATCH(U158,Graph!$D$26:$D$40,1)+1)</f>
        <v>0</v>
      </c>
      <c r="Z158" s="4">
        <f t="shared" si="56"/>
        <v>0</v>
      </c>
      <c r="AA158" s="7"/>
      <c r="AB158" s="11">
        <f>$D160/Graph!G$50</f>
        <v>9953.1548999999995</v>
      </c>
      <c r="AC158" s="5">
        <f>INDEX(Graph!$D$26:$D$40,MATCH(AB158,Graph!$D$26:$D$40,1))</f>
        <v>6500</v>
      </c>
      <c r="AD158" s="7">
        <f>INDEX(Graph!$E$26:$E$40,MATCH(AB158,Graph!$D$26:$D$40,1))</f>
        <v>0</v>
      </c>
      <c r="AE158" s="5">
        <f>INDEX(Graph!$D$26:$D$40,MATCH(AB158,Graph!$D$26:$D$40,1)+1)</f>
        <v>100000</v>
      </c>
      <c r="AF158" s="7">
        <f>INDEX(Graph!$E$26:$E$40,MATCH(AB158,Graph!$D$26:$D$40,1)+1)</f>
        <v>0</v>
      </c>
      <c r="AG158" s="4">
        <f t="shared" si="57"/>
        <v>0</v>
      </c>
      <c r="AH158" s="7"/>
      <c r="AI158" s="11">
        <f>$D160/Graph!H$50</f>
        <v>6106.23</v>
      </c>
      <c r="AJ158" s="5">
        <f>INDEX(Graph!$D$26:$D$40,MATCH(AI158,Graph!$D$26:$D$40,1))</f>
        <v>6000</v>
      </c>
      <c r="AK158" s="7">
        <f>INDEX(Graph!$E$26:$E$40,MATCH(AI158,Graph!$D$26:$D$40,1))</f>
        <v>255</v>
      </c>
      <c r="AL158" s="5">
        <f>INDEX(Graph!$D$26:$D$40,MATCH(AI158,Graph!$D$26:$D$40,1)+1)</f>
        <v>6500</v>
      </c>
      <c r="AM158" s="7">
        <f>INDEX(Graph!$E$26:$E$40,MATCH(AI158,Graph!$D$26:$D$40,1)+1)</f>
        <v>0</v>
      </c>
      <c r="AN158" s="4">
        <f t="shared" si="58"/>
        <v>200.82270000000022</v>
      </c>
      <c r="AO158" s="7"/>
      <c r="AP158" s="11">
        <f>$D160/Graph!I$50</f>
        <v>4274.360999999999</v>
      </c>
      <c r="AQ158" s="5">
        <f>INDEX(Graph!$D$26:$D$40,MATCH(AP158,Graph!$D$26:$D$40,1))</f>
        <v>4000</v>
      </c>
      <c r="AR158" s="7">
        <f>INDEX(Graph!$E$26:$E$40,MATCH(AP158,Graph!$D$26:$D$40,1))</f>
        <v>240</v>
      </c>
      <c r="AS158" s="5">
        <f>INDEX(Graph!$D$26:$D$40,MATCH(AP158,Graph!$D$26:$D$40,1)+1)</f>
        <v>4500</v>
      </c>
      <c r="AT158" s="7">
        <f>INDEX(Graph!$E$26:$E$40,MATCH(AP158,Graph!$D$26:$D$40,1)+1)</f>
        <v>265</v>
      </c>
      <c r="AU158" s="4">
        <f t="shared" si="59"/>
        <v>253.71804999999995</v>
      </c>
    </row>
    <row r="159" spans="4:47" ht="15.75" x14ac:dyDescent="0.3">
      <c r="D159" s="7">
        <v>152</v>
      </c>
      <c r="E159" s="8">
        <f>(D159/Graph!$C$3)*(D159/Graph!$C$3)*(D159/Graph!$C$3)*Graph!$C$4</f>
        <v>155.05023941738736</v>
      </c>
      <c r="F159" s="4">
        <f t="shared" si="46"/>
        <v>255.11489999999995</v>
      </c>
      <c r="G159" s="4">
        <f t="shared" si="47"/>
        <v>100.06466058261259</v>
      </c>
      <c r="H159" s="13">
        <f t="shared" si="48"/>
        <v>27.250799166502965</v>
      </c>
      <c r="I159" s="4"/>
      <c r="J159" s="12">
        <f t="shared" si="49"/>
        <v>74648.236794628989</v>
      </c>
      <c r="K159" s="9">
        <f t="shared" si="44"/>
        <v>1098.5746712090552</v>
      </c>
      <c r="L159" s="9">
        <f t="shared" si="50"/>
        <v>67.95008</v>
      </c>
      <c r="M159" s="9">
        <f t="shared" si="51"/>
        <v>0.44704000000000121</v>
      </c>
      <c r="N159" s="13">
        <f t="shared" si="45"/>
        <v>0.62757952433149</v>
      </c>
      <c r="O159" s="4"/>
      <c r="P159" s="12">
        <f t="shared" si="52"/>
        <v>0</v>
      </c>
      <c r="Q159" s="4">
        <f t="shared" si="53"/>
        <v>0</v>
      </c>
      <c r="R159" s="4">
        <f t="shared" si="54"/>
        <v>180.46860000000029</v>
      </c>
      <c r="S159" s="4">
        <f t="shared" si="55"/>
        <v>255.11489999999995</v>
      </c>
      <c r="T159" s="4"/>
      <c r="U159" s="11">
        <f>$D159/Graph!F$50</f>
        <v>18562.939199999997</v>
      </c>
      <c r="V159" s="5">
        <f>INDEX(Graph!$D$26:$D$40,MATCH(U159,Graph!$D$26:$D$40,1))</f>
        <v>6500</v>
      </c>
      <c r="W159" s="7">
        <f>INDEX(Graph!$E$26:$E$40,MATCH(U159,Graph!$D$26:$D$40,1))</f>
        <v>0</v>
      </c>
      <c r="X159" s="5">
        <f>INDEX(Graph!$D$26:$D$40,MATCH(U159,Graph!$D$26:$D$40,1)+1)</f>
        <v>100000</v>
      </c>
      <c r="Y159" s="7">
        <f>INDEX(Graph!$E$26:$E$40,MATCH(U159,Graph!$D$26:$D$40,1)+1)</f>
        <v>0</v>
      </c>
      <c r="Z159" s="4">
        <f t="shared" si="56"/>
        <v>0</v>
      </c>
      <c r="AA159" s="7"/>
      <c r="AB159" s="11">
        <f>$D161/Graph!G$50</f>
        <v>10018.208199999999</v>
      </c>
      <c r="AC159" s="5">
        <f>INDEX(Graph!$D$26:$D$40,MATCH(AB159,Graph!$D$26:$D$40,1))</f>
        <v>6500</v>
      </c>
      <c r="AD159" s="7">
        <f>INDEX(Graph!$E$26:$E$40,MATCH(AB159,Graph!$D$26:$D$40,1))</f>
        <v>0</v>
      </c>
      <c r="AE159" s="5">
        <f>INDEX(Graph!$D$26:$D$40,MATCH(AB159,Graph!$D$26:$D$40,1)+1)</f>
        <v>100000</v>
      </c>
      <c r="AF159" s="7">
        <f>INDEX(Graph!$E$26:$E$40,MATCH(AB159,Graph!$D$26:$D$40,1)+1)</f>
        <v>0</v>
      </c>
      <c r="AG159" s="4">
        <f t="shared" si="57"/>
        <v>0</v>
      </c>
      <c r="AH159" s="7"/>
      <c r="AI159" s="11">
        <f>$D161/Graph!H$50</f>
        <v>6146.1399999999994</v>
      </c>
      <c r="AJ159" s="5">
        <f>INDEX(Graph!$D$26:$D$40,MATCH(AI159,Graph!$D$26:$D$40,1))</f>
        <v>6000</v>
      </c>
      <c r="AK159" s="7">
        <f>INDEX(Graph!$E$26:$E$40,MATCH(AI159,Graph!$D$26:$D$40,1))</f>
        <v>255</v>
      </c>
      <c r="AL159" s="5">
        <f>INDEX(Graph!$D$26:$D$40,MATCH(AI159,Graph!$D$26:$D$40,1)+1)</f>
        <v>6500</v>
      </c>
      <c r="AM159" s="7">
        <f>INDEX(Graph!$E$26:$E$40,MATCH(AI159,Graph!$D$26:$D$40,1)+1)</f>
        <v>0</v>
      </c>
      <c r="AN159" s="4">
        <f t="shared" si="58"/>
        <v>180.46860000000029</v>
      </c>
      <c r="AO159" s="7"/>
      <c r="AP159" s="11">
        <f>$D161/Graph!I$50</f>
        <v>4302.2979999999989</v>
      </c>
      <c r="AQ159" s="5">
        <f>INDEX(Graph!$D$26:$D$40,MATCH(AP159,Graph!$D$26:$D$40,1))</f>
        <v>4000</v>
      </c>
      <c r="AR159" s="7">
        <f>INDEX(Graph!$E$26:$E$40,MATCH(AP159,Graph!$D$26:$D$40,1))</f>
        <v>240</v>
      </c>
      <c r="AS159" s="5">
        <f>INDEX(Graph!$D$26:$D$40,MATCH(AP159,Graph!$D$26:$D$40,1)+1)</f>
        <v>4500</v>
      </c>
      <c r="AT159" s="7">
        <f>INDEX(Graph!$E$26:$E$40,MATCH(AP159,Graph!$D$26:$D$40,1)+1)</f>
        <v>265</v>
      </c>
      <c r="AU159" s="4">
        <f t="shared" si="59"/>
        <v>255.11489999999995</v>
      </c>
    </row>
    <row r="160" spans="4:47" ht="15.75" x14ac:dyDescent="0.3">
      <c r="D160" s="7">
        <v>153</v>
      </c>
      <c r="E160" s="8">
        <f>(D160/Graph!$C$3)*(D160/Graph!$C$3)*(D160/Graph!$C$3)*Graph!$C$4</f>
        <v>158.13061857077835</v>
      </c>
      <c r="F160" s="4">
        <f t="shared" si="46"/>
        <v>256.51174999999995</v>
      </c>
      <c r="G160" s="4">
        <f t="shared" si="47"/>
        <v>98.381131429221597</v>
      </c>
      <c r="H160" s="13">
        <f t="shared" si="48"/>
        <v>27.893317497101187</v>
      </c>
      <c r="I160" s="4"/>
      <c r="J160" s="12">
        <f t="shared" si="49"/>
        <v>73392.324046199312</v>
      </c>
      <c r="K160" s="9">
        <f t="shared" si="44"/>
        <v>1073.0323739683674</v>
      </c>
      <c r="L160" s="9">
        <f t="shared" si="50"/>
        <v>68.397120000000001</v>
      </c>
      <c r="M160" s="9">
        <f t="shared" si="51"/>
        <v>0.44704000000000121</v>
      </c>
      <c r="N160" s="13">
        <f t="shared" si="45"/>
        <v>0.6425183305982215</v>
      </c>
      <c r="O160" s="4"/>
      <c r="P160" s="12">
        <f t="shared" si="52"/>
        <v>0</v>
      </c>
      <c r="Q160" s="4">
        <f t="shared" si="53"/>
        <v>0</v>
      </c>
      <c r="R160" s="4">
        <f t="shared" si="54"/>
        <v>160.11450000000036</v>
      </c>
      <c r="S160" s="4">
        <f t="shared" si="55"/>
        <v>256.51174999999995</v>
      </c>
      <c r="T160" s="4"/>
      <c r="U160" s="11">
        <f>$D160/Graph!F$50</f>
        <v>18685.063799999996</v>
      </c>
      <c r="V160" s="5">
        <f>INDEX(Graph!$D$26:$D$40,MATCH(U160,Graph!$D$26:$D$40,1))</f>
        <v>6500</v>
      </c>
      <c r="W160" s="7">
        <f>INDEX(Graph!$E$26:$E$40,MATCH(U160,Graph!$D$26:$D$40,1))</f>
        <v>0</v>
      </c>
      <c r="X160" s="5">
        <f>INDEX(Graph!$D$26:$D$40,MATCH(U160,Graph!$D$26:$D$40,1)+1)</f>
        <v>100000</v>
      </c>
      <c r="Y160" s="7">
        <f>INDEX(Graph!$E$26:$E$40,MATCH(U160,Graph!$D$26:$D$40,1)+1)</f>
        <v>0</v>
      </c>
      <c r="Z160" s="4">
        <f t="shared" si="56"/>
        <v>0</v>
      </c>
      <c r="AA160" s="7"/>
      <c r="AB160" s="11">
        <f>$D162/Graph!G$50</f>
        <v>10083.261499999999</v>
      </c>
      <c r="AC160" s="5">
        <f>INDEX(Graph!$D$26:$D$40,MATCH(AB160,Graph!$D$26:$D$40,1))</f>
        <v>6500</v>
      </c>
      <c r="AD160" s="7">
        <f>INDEX(Graph!$E$26:$E$40,MATCH(AB160,Graph!$D$26:$D$40,1))</f>
        <v>0</v>
      </c>
      <c r="AE160" s="5">
        <f>INDEX(Graph!$D$26:$D$40,MATCH(AB160,Graph!$D$26:$D$40,1)+1)</f>
        <v>100000</v>
      </c>
      <c r="AF160" s="7">
        <f>INDEX(Graph!$E$26:$E$40,MATCH(AB160,Graph!$D$26:$D$40,1)+1)</f>
        <v>0</v>
      </c>
      <c r="AG160" s="4">
        <f t="shared" si="57"/>
        <v>0</v>
      </c>
      <c r="AH160" s="7"/>
      <c r="AI160" s="11">
        <f>$D162/Graph!H$50</f>
        <v>6186.0499999999993</v>
      </c>
      <c r="AJ160" s="5">
        <f>INDEX(Graph!$D$26:$D$40,MATCH(AI160,Graph!$D$26:$D$40,1))</f>
        <v>6000</v>
      </c>
      <c r="AK160" s="7">
        <f>INDEX(Graph!$E$26:$E$40,MATCH(AI160,Graph!$D$26:$D$40,1))</f>
        <v>255</v>
      </c>
      <c r="AL160" s="5">
        <f>INDEX(Graph!$D$26:$D$40,MATCH(AI160,Graph!$D$26:$D$40,1)+1)</f>
        <v>6500</v>
      </c>
      <c r="AM160" s="7">
        <f>INDEX(Graph!$E$26:$E$40,MATCH(AI160,Graph!$D$26:$D$40,1)+1)</f>
        <v>0</v>
      </c>
      <c r="AN160" s="4">
        <f t="shared" si="58"/>
        <v>160.11450000000036</v>
      </c>
      <c r="AO160" s="7"/>
      <c r="AP160" s="11">
        <f>$D162/Graph!I$50</f>
        <v>4330.2349999999988</v>
      </c>
      <c r="AQ160" s="5">
        <f>INDEX(Graph!$D$26:$D$40,MATCH(AP160,Graph!$D$26:$D$40,1))</f>
        <v>4000</v>
      </c>
      <c r="AR160" s="7">
        <f>INDEX(Graph!$E$26:$E$40,MATCH(AP160,Graph!$D$26:$D$40,1))</f>
        <v>240</v>
      </c>
      <c r="AS160" s="5">
        <f>INDEX(Graph!$D$26:$D$40,MATCH(AP160,Graph!$D$26:$D$40,1)+1)</f>
        <v>4500</v>
      </c>
      <c r="AT160" s="7">
        <f>INDEX(Graph!$E$26:$E$40,MATCH(AP160,Graph!$D$26:$D$40,1)+1)</f>
        <v>265</v>
      </c>
      <c r="AU160" s="4">
        <f t="shared" si="59"/>
        <v>256.51174999999995</v>
      </c>
    </row>
    <row r="161" spans="4:47" ht="15.75" x14ac:dyDescent="0.3">
      <c r="D161" s="7">
        <v>154</v>
      </c>
      <c r="E161" s="8">
        <f>(D161/Graph!$C$3)*(D161/Graph!$C$3)*(D161/Graph!$C$3)*Graph!$C$4</f>
        <v>161.25152844788349</v>
      </c>
      <c r="F161" s="4">
        <f t="shared" si="46"/>
        <v>257.90859999999992</v>
      </c>
      <c r="G161" s="4">
        <f t="shared" si="47"/>
        <v>96.657071552116435</v>
      </c>
      <c r="H161" s="13">
        <f t="shared" si="48"/>
        <v>28.551570716902095</v>
      </c>
      <c r="I161" s="4"/>
      <c r="J161" s="12">
        <f t="shared" si="49"/>
        <v>72106.175377878855</v>
      </c>
      <c r="K161" s="9">
        <f t="shared" si="44"/>
        <v>1047.3826011949141</v>
      </c>
      <c r="L161" s="9">
        <f t="shared" si="50"/>
        <v>68.844160000000002</v>
      </c>
      <c r="M161" s="9">
        <f t="shared" si="51"/>
        <v>0.44704000000000121</v>
      </c>
      <c r="N161" s="13">
        <f t="shared" si="45"/>
        <v>0.65825321980090745</v>
      </c>
      <c r="O161" s="4"/>
      <c r="P161" s="12">
        <f t="shared" si="52"/>
        <v>0</v>
      </c>
      <c r="Q161" s="4">
        <f t="shared" si="53"/>
        <v>0</v>
      </c>
      <c r="R161" s="4">
        <f t="shared" si="54"/>
        <v>139.76040000000046</v>
      </c>
      <c r="S161" s="4">
        <f t="shared" si="55"/>
        <v>257.90859999999992</v>
      </c>
      <c r="T161" s="4"/>
      <c r="U161" s="11">
        <f>$D161/Graph!F$50</f>
        <v>18807.188399999995</v>
      </c>
      <c r="V161" s="5">
        <f>INDEX(Graph!$D$26:$D$40,MATCH(U161,Graph!$D$26:$D$40,1))</f>
        <v>6500</v>
      </c>
      <c r="W161" s="7">
        <f>INDEX(Graph!$E$26:$E$40,MATCH(U161,Graph!$D$26:$D$40,1))</f>
        <v>0</v>
      </c>
      <c r="X161" s="5">
        <f>INDEX(Graph!$D$26:$D$40,MATCH(U161,Graph!$D$26:$D$40,1)+1)</f>
        <v>100000</v>
      </c>
      <c r="Y161" s="7">
        <f>INDEX(Graph!$E$26:$E$40,MATCH(U161,Graph!$D$26:$D$40,1)+1)</f>
        <v>0</v>
      </c>
      <c r="Z161" s="4">
        <f t="shared" si="56"/>
        <v>0</v>
      </c>
      <c r="AA161" s="7"/>
      <c r="AB161" s="11">
        <f>$D163/Graph!G$50</f>
        <v>10148.314799999998</v>
      </c>
      <c r="AC161" s="5">
        <f>INDEX(Graph!$D$26:$D$40,MATCH(AB161,Graph!$D$26:$D$40,1))</f>
        <v>6500</v>
      </c>
      <c r="AD161" s="7">
        <f>INDEX(Graph!$E$26:$E$40,MATCH(AB161,Graph!$D$26:$D$40,1))</f>
        <v>0</v>
      </c>
      <c r="AE161" s="5">
        <f>INDEX(Graph!$D$26:$D$40,MATCH(AB161,Graph!$D$26:$D$40,1)+1)</f>
        <v>100000</v>
      </c>
      <c r="AF161" s="7">
        <f>INDEX(Graph!$E$26:$E$40,MATCH(AB161,Graph!$D$26:$D$40,1)+1)</f>
        <v>0</v>
      </c>
      <c r="AG161" s="4">
        <f t="shared" si="57"/>
        <v>0</v>
      </c>
      <c r="AH161" s="7"/>
      <c r="AI161" s="11">
        <f>$D163/Graph!H$50</f>
        <v>6225.9599999999991</v>
      </c>
      <c r="AJ161" s="5">
        <f>INDEX(Graph!$D$26:$D$40,MATCH(AI161,Graph!$D$26:$D$40,1))</f>
        <v>6000</v>
      </c>
      <c r="AK161" s="7">
        <f>INDEX(Graph!$E$26:$E$40,MATCH(AI161,Graph!$D$26:$D$40,1))</f>
        <v>255</v>
      </c>
      <c r="AL161" s="5">
        <f>INDEX(Graph!$D$26:$D$40,MATCH(AI161,Graph!$D$26:$D$40,1)+1)</f>
        <v>6500</v>
      </c>
      <c r="AM161" s="7">
        <f>INDEX(Graph!$E$26:$E$40,MATCH(AI161,Graph!$D$26:$D$40,1)+1)</f>
        <v>0</v>
      </c>
      <c r="AN161" s="4">
        <f t="shared" si="58"/>
        <v>139.76040000000046</v>
      </c>
      <c r="AO161" s="7"/>
      <c r="AP161" s="11">
        <f>$D163/Graph!I$50</f>
        <v>4358.1719999999987</v>
      </c>
      <c r="AQ161" s="5">
        <f>INDEX(Graph!$D$26:$D$40,MATCH(AP161,Graph!$D$26:$D$40,1))</f>
        <v>4000</v>
      </c>
      <c r="AR161" s="7">
        <f>INDEX(Graph!$E$26:$E$40,MATCH(AP161,Graph!$D$26:$D$40,1))</f>
        <v>240</v>
      </c>
      <c r="AS161" s="5">
        <f>INDEX(Graph!$D$26:$D$40,MATCH(AP161,Graph!$D$26:$D$40,1)+1)</f>
        <v>4500</v>
      </c>
      <c r="AT161" s="7">
        <f>INDEX(Graph!$E$26:$E$40,MATCH(AP161,Graph!$D$26:$D$40,1)+1)</f>
        <v>265</v>
      </c>
      <c r="AU161" s="4">
        <f t="shared" si="59"/>
        <v>257.90859999999992</v>
      </c>
    </row>
    <row r="162" spans="4:47" ht="15.75" x14ac:dyDescent="0.3">
      <c r="D162" s="7">
        <v>155</v>
      </c>
      <c r="E162" s="8">
        <f>(D162/Graph!$C$3)*(D162/Graph!$C$3)*(D162/Graph!$C$3)*Graph!$C$4</f>
        <v>164.41323395539371</v>
      </c>
      <c r="F162" s="4">
        <f t="shared" si="46"/>
        <v>259.30544999999995</v>
      </c>
      <c r="G162" s="4">
        <f t="shared" si="47"/>
        <v>94.892216044606243</v>
      </c>
      <c r="H162" s="13">
        <f t="shared" si="48"/>
        <v>29.22642034601229</v>
      </c>
      <c r="I162" s="4"/>
      <c r="J162" s="12">
        <f t="shared" si="49"/>
        <v>70789.593169276253</v>
      </c>
      <c r="K162" s="9">
        <f t="shared" si="44"/>
        <v>1021.6245810330353</v>
      </c>
      <c r="L162" s="9">
        <f t="shared" si="50"/>
        <v>69.291200000000003</v>
      </c>
      <c r="M162" s="9">
        <f t="shared" si="51"/>
        <v>0.44704000000000121</v>
      </c>
      <c r="N162" s="13">
        <f t="shared" si="45"/>
        <v>0.67484962911019475</v>
      </c>
      <c r="O162" s="4"/>
      <c r="P162" s="12">
        <f t="shared" si="52"/>
        <v>0</v>
      </c>
      <c r="Q162" s="4">
        <f t="shared" si="53"/>
        <v>0</v>
      </c>
      <c r="R162" s="4">
        <f t="shared" si="54"/>
        <v>119.40630000000004</v>
      </c>
      <c r="S162" s="4">
        <f t="shared" si="55"/>
        <v>259.30544999999995</v>
      </c>
      <c r="T162" s="4"/>
      <c r="U162" s="11">
        <f>$D162/Graph!F$50</f>
        <v>18929.312999999998</v>
      </c>
      <c r="V162" s="5">
        <f>INDEX(Graph!$D$26:$D$40,MATCH(U162,Graph!$D$26:$D$40,1))</f>
        <v>6500</v>
      </c>
      <c r="W162" s="7">
        <f>INDEX(Graph!$E$26:$E$40,MATCH(U162,Graph!$D$26:$D$40,1))</f>
        <v>0</v>
      </c>
      <c r="X162" s="5">
        <f>INDEX(Graph!$D$26:$D$40,MATCH(U162,Graph!$D$26:$D$40,1)+1)</f>
        <v>100000</v>
      </c>
      <c r="Y162" s="7">
        <f>INDEX(Graph!$E$26:$E$40,MATCH(U162,Graph!$D$26:$D$40,1)+1)</f>
        <v>0</v>
      </c>
      <c r="Z162" s="4">
        <f t="shared" si="56"/>
        <v>0</v>
      </c>
      <c r="AA162" s="7"/>
      <c r="AB162" s="11">
        <f>$D164/Graph!G$50</f>
        <v>10213.3681</v>
      </c>
      <c r="AC162" s="5">
        <f>INDEX(Graph!$D$26:$D$40,MATCH(AB162,Graph!$D$26:$D$40,1))</f>
        <v>6500</v>
      </c>
      <c r="AD162" s="7">
        <f>INDEX(Graph!$E$26:$E$40,MATCH(AB162,Graph!$D$26:$D$40,1))</f>
        <v>0</v>
      </c>
      <c r="AE162" s="5">
        <f>INDEX(Graph!$D$26:$D$40,MATCH(AB162,Graph!$D$26:$D$40,1)+1)</f>
        <v>100000</v>
      </c>
      <c r="AF162" s="7">
        <f>INDEX(Graph!$E$26:$E$40,MATCH(AB162,Graph!$D$26:$D$40,1)+1)</f>
        <v>0</v>
      </c>
      <c r="AG162" s="4">
        <f t="shared" si="57"/>
        <v>0</v>
      </c>
      <c r="AH162" s="7"/>
      <c r="AI162" s="11">
        <f>$D164/Graph!H$50</f>
        <v>6265.87</v>
      </c>
      <c r="AJ162" s="5">
        <f>INDEX(Graph!$D$26:$D$40,MATCH(AI162,Graph!$D$26:$D$40,1))</f>
        <v>6000</v>
      </c>
      <c r="AK162" s="7">
        <f>INDEX(Graph!$E$26:$E$40,MATCH(AI162,Graph!$D$26:$D$40,1))</f>
        <v>255</v>
      </c>
      <c r="AL162" s="5">
        <f>INDEX(Graph!$D$26:$D$40,MATCH(AI162,Graph!$D$26:$D$40,1)+1)</f>
        <v>6500</v>
      </c>
      <c r="AM162" s="7">
        <f>INDEX(Graph!$E$26:$E$40,MATCH(AI162,Graph!$D$26:$D$40,1)+1)</f>
        <v>0</v>
      </c>
      <c r="AN162" s="4">
        <f t="shared" si="58"/>
        <v>119.40630000000004</v>
      </c>
      <c r="AO162" s="7"/>
      <c r="AP162" s="11">
        <f>$D164/Graph!I$50</f>
        <v>4386.1089999999986</v>
      </c>
      <c r="AQ162" s="5">
        <f>INDEX(Graph!$D$26:$D$40,MATCH(AP162,Graph!$D$26:$D$40,1))</f>
        <v>4000</v>
      </c>
      <c r="AR162" s="7">
        <f>INDEX(Graph!$E$26:$E$40,MATCH(AP162,Graph!$D$26:$D$40,1))</f>
        <v>240</v>
      </c>
      <c r="AS162" s="5">
        <f>INDEX(Graph!$D$26:$D$40,MATCH(AP162,Graph!$D$26:$D$40,1)+1)</f>
        <v>4500</v>
      </c>
      <c r="AT162" s="7">
        <f>INDEX(Graph!$E$26:$E$40,MATCH(AP162,Graph!$D$26:$D$40,1)+1)</f>
        <v>265</v>
      </c>
      <c r="AU162" s="4">
        <f t="shared" si="59"/>
        <v>259.30544999999995</v>
      </c>
    </row>
    <row r="163" spans="4:47" ht="15.75" x14ac:dyDescent="0.3">
      <c r="D163" s="7">
        <v>156</v>
      </c>
      <c r="E163" s="8">
        <f>(D163/Graph!$C$3)*(D163/Graph!$C$3)*(D163/Graph!$C$3)*Graph!$C$4</f>
        <v>167.61599999999999</v>
      </c>
      <c r="F163" s="4">
        <f t="shared" si="46"/>
        <v>260.70229999999992</v>
      </c>
      <c r="G163" s="4">
        <f t="shared" si="47"/>
        <v>93.086299999999937</v>
      </c>
      <c r="H163" s="13">
        <f t="shared" si="48"/>
        <v>29.918800696725409</v>
      </c>
      <c r="I163" s="4"/>
      <c r="J163" s="12">
        <f t="shared" si="49"/>
        <v>69442.379799999952</v>
      </c>
      <c r="K163" s="9">
        <f t="shared" si="44"/>
        <v>995.75756141823979</v>
      </c>
      <c r="L163" s="9">
        <f t="shared" si="50"/>
        <v>69.738240000000005</v>
      </c>
      <c r="M163" s="9">
        <f t="shared" si="51"/>
        <v>0.44704000000000121</v>
      </c>
      <c r="N163" s="13">
        <f t="shared" si="45"/>
        <v>0.69238035071311987</v>
      </c>
      <c r="O163" s="4"/>
      <c r="P163" s="12">
        <f t="shared" si="52"/>
        <v>0</v>
      </c>
      <c r="Q163" s="4">
        <f t="shared" si="53"/>
        <v>0</v>
      </c>
      <c r="R163" s="4">
        <f t="shared" si="54"/>
        <v>99.052200000000141</v>
      </c>
      <c r="S163" s="4">
        <f t="shared" si="55"/>
        <v>260.70229999999992</v>
      </c>
      <c r="T163" s="4"/>
      <c r="U163" s="11">
        <f>$D163/Graph!F$50</f>
        <v>19051.437599999997</v>
      </c>
      <c r="V163" s="5">
        <f>INDEX(Graph!$D$26:$D$40,MATCH(U163,Graph!$D$26:$D$40,1))</f>
        <v>6500</v>
      </c>
      <c r="W163" s="7">
        <f>INDEX(Graph!$E$26:$E$40,MATCH(U163,Graph!$D$26:$D$40,1))</f>
        <v>0</v>
      </c>
      <c r="X163" s="5">
        <f>INDEX(Graph!$D$26:$D$40,MATCH(U163,Graph!$D$26:$D$40,1)+1)</f>
        <v>100000</v>
      </c>
      <c r="Y163" s="7">
        <f>INDEX(Graph!$E$26:$E$40,MATCH(U163,Graph!$D$26:$D$40,1)+1)</f>
        <v>0</v>
      </c>
      <c r="Z163" s="4">
        <f t="shared" si="56"/>
        <v>0</v>
      </c>
      <c r="AA163" s="7"/>
      <c r="AB163" s="11">
        <f>$D165/Graph!G$50</f>
        <v>10278.421399999999</v>
      </c>
      <c r="AC163" s="5">
        <f>INDEX(Graph!$D$26:$D$40,MATCH(AB163,Graph!$D$26:$D$40,1))</f>
        <v>6500</v>
      </c>
      <c r="AD163" s="7">
        <f>INDEX(Graph!$E$26:$E$40,MATCH(AB163,Graph!$D$26:$D$40,1))</f>
        <v>0</v>
      </c>
      <c r="AE163" s="5">
        <f>INDEX(Graph!$D$26:$D$40,MATCH(AB163,Graph!$D$26:$D$40,1)+1)</f>
        <v>100000</v>
      </c>
      <c r="AF163" s="7">
        <f>INDEX(Graph!$E$26:$E$40,MATCH(AB163,Graph!$D$26:$D$40,1)+1)</f>
        <v>0</v>
      </c>
      <c r="AG163" s="4">
        <f t="shared" si="57"/>
        <v>0</v>
      </c>
      <c r="AH163" s="7"/>
      <c r="AI163" s="11">
        <f>$D165/Graph!H$50</f>
        <v>6305.78</v>
      </c>
      <c r="AJ163" s="5">
        <f>INDEX(Graph!$D$26:$D$40,MATCH(AI163,Graph!$D$26:$D$40,1))</f>
        <v>6000</v>
      </c>
      <c r="AK163" s="7">
        <f>INDEX(Graph!$E$26:$E$40,MATCH(AI163,Graph!$D$26:$D$40,1))</f>
        <v>255</v>
      </c>
      <c r="AL163" s="5">
        <f>INDEX(Graph!$D$26:$D$40,MATCH(AI163,Graph!$D$26:$D$40,1)+1)</f>
        <v>6500</v>
      </c>
      <c r="AM163" s="7">
        <f>INDEX(Graph!$E$26:$E$40,MATCH(AI163,Graph!$D$26:$D$40,1)+1)</f>
        <v>0</v>
      </c>
      <c r="AN163" s="4">
        <f t="shared" si="58"/>
        <v>99.052200000000141</v>
      </c>
      <c r="AO163" s="7"/>
      <c r="AP163" s="11">
        <f>$D165/Graph!I$50</f>
        <v>4414.0459999999985</v>
      </c>
      <c r="AQ163" s="5">
        <f>INDEX(Graph!$D$26:$D$40,MATCH(AP163,Graph!$D$26:$D$40,1))</f>
        <v>4000</v>
      </c>
      <c r="AR163" s="7">
        <f>INDEX(Graph!$E$26:$E$40,MATCH(AP163,Graph!$D$26:$D$40,1))</f>
        <v>240</v>
      </c>
      <c r="AS163" s="5">
        <f>INDEX(Graph!$D$26:$D$40,MATCH(AP163,Graph!$D$26:$D$40,1)+1)</f>
        <v>4500</v>
      </c>
      <c r="AT163" s="7">
        <f>INDEX(Graph!$E$26:$E$40,MATCH(AP163,Graph!$D$26:$D$40,1)+1)</f>
        <v>265</v>
      </c>
      <c r="AU163" s="4">
        <f t="shared" si="59"/>
        <v>260.70229999999992</v>
      </c>
    </row>
    <row r="164" spans="4:47" ht="15.75" x14ac:dyDescent="0.3">
      <c r="D164" s="7">
        <v>157</v>
      </c>
      <c r="E164" s="8">
        <f>(D164/Graph!$C$3)*(D164/Graph!$C$3)*(D164/Graph!$C$3)*Graph!$C$4</f>
        <v>170.86009148839324</v>
      </c>
      <c r="F164" s="4">
        <f t="shared" si="46"/>
        <v>262.0991499999999</v>
      </c>
      <c r="G164" s="4">
        <f t="shared" si="47"/>
        <v>91.239058511606657</v>
      </c>
      <c r="H164" s="13">
        <f t="shared" si="48"/>
        <v>30.629727292595256</v>
      </c>
      <c r="I164" s="4"/>
      <c r="J164" s="12">
        <f t="shared" si="49"/>
        <v>68064.33764965857</v>
      </c>
      <c r="K164" s="9">
        <f t="shared" si="44"/>
        <v>969.78080944691771</v>
      </c>
      <c r="L164" s="9">
        <f t="shared" si="50"/>
        <v>70.185280000000006</v>
      </c>
      <c r="M164" s="9">
        <f t="shared" si="51"/>
        <v>0.44704000000000121</v>
      </c>
      <c r="N164" s="13">
        <f t="shared" si="45"/>
        <v>0.71092659586984697</v>
      </c>
      <c r="O164" s="4"/>
      <c r="P164" s="12">
        <f t="shared" si="52"/>
        <v>0</v>
      </c>
      <c r="Q164" s="4">
        <f t="shared" si="53"/>
        <v>0</v>
      </c>
      <c r="R164" s="4">
        <f t="shared" si="54"/>
        <v>78.69810000000021</v>
      </c>
      <c r="S164" s="4">
        <f t="shared" si="55"/>
        <v>262.0991499999999</v>
      </c>
      <c r="T164" s="4"/>
      <c r="U164" s="11">
        <f>$D164/Graph!F$50</f>
        <v>19173.562199999997</v>
      </c>
      <c r="V164" s="5">
        <f>INDEX(Graph!$D$26:$D$40,MATCH(U164,Graph!$D$26:$D$40,1))</f>
        <v>6500</v>
      </c>
      <c r="W164" s="7">
        <f>INDEX(Graph!$E$26:$E$40,MATCH(U164,Graph!$D$26:$D$40,1))</f>
        <v>0</v>
      </c>
      <c r="X164" s="5">
        <f>INDEX(Graph!$D$26:$D$40,MATCH(U164,Graph!$D$26:$D$40,1)+1)</f>
        <v>100000</v>
      </c>
      <c r="Y164" s="7">
        <f>INDEX(Graph!$E$26:$E$40,MATCH(U164,Graph!$D$26:$D$40,1)+1)</f>
        <v>0</v>
      </c>
      <c r="Z164" s="4">
        <f t="shared" si="56"/>
        <v>0</v>
      </c>
      <c r="AA164" s="7"/>
      <c r="AB164" s="11">
        <f>$D166/Graph!G$50</f>
        <v>10343.474699999999</v>
      </c>
      <c r="AC164" s="5">
        <f>INDEX(Graph!$D$26:$D$40,MATCH(AB164,Graph!$D$26:$D$40,1))</f>
        <v>6500</v>
      </c>
      <c r="AD164" s="7">
        <f>INDEX(Graph!$E$26:$E$40,MATCH(AB164,Graph!$D$26:$D$40,1))</f>
        <v>0</v>
      </c>
      <c r="AE164" s="5">
        <f>INDEX(Graph!$D$26:$D$40,MATCH(AB164,Graph!$D$26:$D$40,1)+1)</f>
        <v>100000</v>
      </c>
      <c r="AF164" s="7">
        <f>INDEX(Graph!$E$26:$E$40,MATCH(AB164,Graph!$D$26:$D$40,1)+1)</f>
        <v>0</v>
      </c>
      <c r="AG164" s="4">
        <f t="shared" si="57"/>
        <v>0</v>
      </c>
      <c r="AH164" s="7"/>
      <c r="AI164" s="11">
        <f>$D166/Graph!H$50</f>
        <v>6345.69</v>
      </c>
      <c r="AJ164" s="5">
        <f>INDEX(Graph!$D$26:$D$40,MATCH(AI164,Graph!$D$26:$D$40,1))</f>
        <v>6000</v>
      </c>
      <c r="AK164" s="7">
        <f>INDEX(Graph!$E$26:$E$40,MATCH(AI164,Graph!$D$26:$D$40,1))</f>
        <v>255</v>
      </c>
      <c r="AL164" s="5">
        <f>INDEX(Graph!$D$26:$D$40,MATCH(AI164,Graph!$D$26:$D$40,1)+1)</f>
        <v>6500</v>
      </c>
      <c r="AM164" s="7">
        <f>INDEX(Graph!$E$26:$E$40,MATCH(AI164,Graph!$D$26:$D$40,1)+1)</f>
        <v>0</v>
      </c>
      <c r="AN164" s="4">
        <f t="shared" si="58"/>
        <v>78.69810000000021</v>
      </c>
      <c r="AO164" s="7"/>
      <c r="AP164" s="11">
        <f>$D166/Graph!I$50</f>
        <v>4441.9829999999984</v>
      </c>
      <c r="AQ164" s="5">
        <f>INDEX(Graph!$D$26:$D$40,MATCH(AP164,Graph!$D$26:$D$40,1))</f>
        <v>4000</v>
      </c>
      <c r="AR164" s="7">
        <f>INDEX(Graph!$E$26:$E$40,MATCH(AP164,Graph!$D$26:$D$40,1))</f>
        <v>240</v>
      </c>
      <c r="AS164" s="5">
        <f>INDEX(Graph!$D$26:$D$40,MATCH(AP164,Graph!$D$26:$D$40,1)+1)</f>
        <v>4500</v>
      </c>
      <c r="AT164" s="7">
        <f>INDEX(Graph!$E$26:$E$40,MATCH(AP164,Graph!$D$26:$D$40,1)+1)</f>
        <v>265</v>
      </c>
      <c r="AU164" s="4">
        <f t="shared" si="59"/>
        <v>262.0991499999999</v>
      </c>
    </row>
    <row r="165" spans="4:47" ht="15.75" x14ac:dyDescent="0.3">
      <c r="D165" s="7">
        <v>158</v>
      </c>
      <c r="E165" s="8">
        <f>(D165/Graph!$C$3)*(D165/Graph!$C$3)*(D165/Graph!$C$3)*Graph!$C$4</f>
        <v>174.14577332726444</v>
      </c>
      <c r="F165" s="4">
        <f t="shared" si="46"/>
        <v>263.49599999999992</v>
      </c>
      <c r="G165" s="4">
        <f t="shared" si="47"/>
        <v>89.350226672735488</v>
      </c>
      <c r="H165" s="13">
        <f t="shared" si="48"/>
        <v>31.360306541762206</v>
      </c>
      <c r="I165" s="4"/>
      <c r="J165" s="12">
        <f t="shared" si="49"/>
        <v>66655.26909786067</v>
      </c>
      <c r="K165" s="9">
        <f t="shared" si="44"/>
        <v>943.69361076998007</v>
      </c>
      <c r="L165" s="9">
        <f t="shared" si="50"/>
        <v>70.632319999999993</v>
      </c>
      <c r="M165" s="9">
        <f t="shared" si="51"/>
        <v>0.447039999999987</v>
      </c>
      <c r="N165" s="13">
        <f t="shared" si="45"/>
        <v>0.73057924916694994</v>
      </c>
      <c r="O165" s="4"/>
      <c r="P165" s="12">
        <f t="shared" si="52"/>
        <v>0</v>
      </c>
      <c r="Q165" s="4">
        <f t="shared" si="53"/>
        <v>0</v>
      </c>
      <c r="R165" s="4">
        <f t="shared" si="54"/>
        <v>58.344000000000278</v>
      </c>
      <c r="S165" s="4">
        <f t="shared" si="55"/>
        <v>263.49599999999992</v>
      </c>
      <c r="T165" s="4"/>
      <c r="U165" s="11">
        <f>$D165/Graph!F$50</f>
        <v>19295.686799999996</v>
      </c>
      <c r="V165" s="5">
        <f>INDEX(Graph!$D$26:$D$40,MATCH(U165,Graph!$D$26:$D$40,1))</f>
        <v>6500</v>
      </c>
      <c r="W165" s="7">
        <f>INDEX(Graph!$E$26:$E$40,MATCH(U165,Graph!$D$26:$D$40,1))</f>
        <v>0</v>
      </c>
      <c r="X165" s="5">
        <f>INDEX(Graph!$D$26:$D$40,MATCH(U165,Graph!$D$26:$D$40,1)+1)</f>
        <v>100000</v>
      </c>
      <c r="Y165" s="7">
        <f>INDEX(Graph!$E$26:$E$40,MATCH(U165,Graph!$D$26:$D$40,1)+1)</f>
        <v>0</v>
      </c>
      <c r="Z165" s="4">
        <f t="shared" si="56"/>
        <v>0</v>
      </c>
      <c r="AA165" s="7"/>
      <c r="AB165" s="11">
        <f>$D167/Graph!G$50</f>
        <v>10408.527999999998</v>
      </c>
      <c r="AC165" s="5">
        <f>INDEX(Graph!$D$26:$D$40,MATCH(AB165,Graph!$D$26:$D$40,1))</f>
        <v>6500</v>
      </c>
      <c r="AD165" s="7">
        <f>INDEX(Graph!$E$26:$E$40,MATCH(AB165,Graph!$D$26:$D$40,1))</f>
        <v>0</v>
      </c>
      <c r="AE165" s="5">
        <f>INDEX(Graph!$D$26:$D$40,MATCH(AB165,Graph!$D$26:$D$40,1)+1)</f>
        <v>100000</v>
      </c>
      <c r="AF165" s="7">
        <f>INDEX(Graph!$E$26:$E$40,MATCH(AB165,Graph!$D$26:$D$40,1)+1)</f>
        <v>0</v>
      </c>
      <c r="AG165" s="4">
        <f t="shared" si="57"/>
        <v>0</v>
      </c>
      <c r="AH165" s="7"/>
      <c r="AI165" s="11">
        <f>$D167/Graph!H$50</f>
        <v>6385.5999999999995</v>
      </c>
      <c r="AJ165" s="5">
        <f>INDEX(Graph!$D$26:$D$40,MATCH(AI165,Graph!$D$26:$D$40,1))</f>
        <v>6000</v>
      </c>
      <c r="AK165" s="7">
        <f>INDEX(Graph!$E$26:$E$40,MATCH(AI165,Graph!$D$26:$D$40,1))</f>
        <v>255</v>
      </c>
      <c r="AL165" s="5">
        <f>INDEX(Graph!$D$26:$D$40,MATCH(AI165,Graph!$D$26:$D$40,1)+1)</f>
        <v>6500</v>
      </c>
      <c r="AM165" s="7">
        <f>INDEX(Graph!$E$26:$E$40,MATCH(AI165,Graph!$D$26:$D$40,1)+1)</f>
        <v>0</v>
      </c>
      <c r="AN165" s="4">
        <f t="shared" si="58"/>
        <v>58.344000000000278</v>
      </c>
      <c r="AO165" s="7"/>
      <c r="AP165" s="11">
        <f>$D167/Graph!I$50</f>
        <v>4469.9199999999983</v>
      </c>
      <c r="AQ165" s="5">
        <f>INDEX(Graph!$D$26:$D$40,MATCH(AP165,Graph!$D$26:$D$40,1))</f>
        <v>4000</v>
      </c>
      <c r="AR165" s="7">
        <f>INDEX(Graph!$E$26:$E$40,MATCH(AP165,Graph!$D$26:$D$40,1))</f>
        <v>240</v>
      </c>
      <c r="AS165" s="5">
        <f>INDEX(Graph!$D$26:$D$40,MATCH(AP165,Graph!$D$26:$D$40,1)+1)</f>
        <v>4500</v>
      </c>
      <c r="AT165" s="7">
        <f>INDEX(Graph!$E$26:$E$40,MATCH(AP165,Graph!$D$26:$D$40,1)+1)</f>
        <v>265</v>
      </c>
      <c r="AU165" s="4">
        <f t="shared" si="59"/>
        <v>263.49599999999992</v>
      </c>
    </row>
    <row r="166" spans="4:47" ht="15.75" x14ac:dyDescent="0.3">
      <c r="D166" s="7">
        <v>159</v>
      </c>
      <c r="E166" s="8">
        <f>(D166/Graph!$C$3)*(D166/Graph!$C$3)*(D166/Graph!$C$3)*Graph!$C$4</f>
        <v>177.47331042330455</v>
      </c>
      <c r="F166" s="4">
        <f t="shared" si="46"/>
        <v>264.8928499999999</v>
      </c>
      <c r="G166" s="4">
        <f t="shared" si="47"/>
        <v>87.419539576695342</v>
      </c>
      <c r="H166" s="13">
        <f t="shared" si="48"/>
        <v>32.111746895612086</v>
      </c>
      <c r="I166" s="4"/>
      <c r="J166" s="12">
        <f t="shared" si="49"/>
        <v>65214.976524214726</v>
      </c>
      <c r="K166" s="9">
        <f t="shared" si="44"/>
        <v>917.49526900938235</v>
      </c>
      <c r="L166" s="9">
        <f t="shared" si="50"/>
        <v>71.079359999999994</v>
      </c>
      <c r="M166" s="9">
        <f t="shared" si="51"/>
        <v>0.44704000000000121</v>
      </c>
      <c r="N166" s="13">
        <f t="shared" si="45"/>
        <v>0.75144035384988084</v>
      </c>
      <c r="O166" s="4"/>
      <c r="P166" s="12">
        <f t="shared" si="52"/>
        <v>0</v>
      </c>
      <c r="Q166" s="4">
        <f t="shared" si="53"/>
        <v>0</v>
      </c>
      <c r="R166" s="4">
        <f t="shared" si="54"/>
        <v>37.989900000000347</v>
      </c>
      <c r="S166" s="4">
        <f t="shared" si="55"/>
        <v>264.8928499999999</v>
      </c>
      <c r="T166" s="4"/>
      <c r="U166" s="11">
        <f>$D166/Graph!F$50</f>
        <v>19417.811399999999</v>
      </c>
      <c r="V166" s="5">
        <f>INDEX(Graph!$D$26:$D$40,MATCH(U166,Graph!$D$26:$D$40,1))</f>
        <v>6500</v>
      </c>
      <c r="W166" s="7">
        <f>INDEX(Graph!$E$26:$E$40,MATCH(U166,Graph!$D$26:$D$40,1))</f>
        <v>0</v>
      </c>
      <c r="X166" s="5">
        <f>INDEX(Graph!$D$26:$D$40,MATCH(U166,Graph!$D$26:$D$40,1)+1)</f>
        <v>100000</v>
      </c>
      <c r="Y166" s="7">
        <f>INDEX(Graph!$E$26:$E$40,MATCH(U166,Graph!$D$26:$D$40,1)+1)</f>
        <v>0</v>
      </c>
      <c r="Z166" s="4">
        <f t="shared" si="56"/>
        <v>0</v>
      </c>
      <c r="AA166" s="7"/>
      <c r="AB166" s="11">
        <f>$D168/Graph!G$50</f>
        <v>10473.581299999998</v>
      </c>
      <c r="AC166" s="5">
        <f>INDEX(Graph!$D$26:$D$40,MATCH(AB166,Graph!$D$26:$D$40,1))</f>
        <v>6500</v>
      </c>
      <c r="AD166" s="7">
        <f>INDEX(Graph!$E$26:$E$40,MATCH(AB166,Graph!$D$26:$D$40,1))</f>
        <v>0</v>
      </c>
      <c r="AE166" s="5">
        <f>INDEX(Graph!$D$26:$D$40,MATCH(AB166,Graph!$D$26:$D$40,1)+1)</f>
        <v>100000</v>
      </c>
      <c r="AF166" s="7">
        <f>INDEX(Graph!$E$26:$E$40,MATCH(AB166,Graph!$D$26:$D$40,1)+1)</f>
        <v>0</v>
      </c>
      <c r="AG166" s="4">
        <f t="shared" si="57"/>
        <v>0</v>
      </c>
      <c r="AH166" s="7"/>
      <c r="AI166" s="11">
        <f>$D168/Graph!H$50</f>
        <v>6425.5099999999993</v>
      </c>
      <c r="AJ166" s="5">
        <f>INDEX(Graph!$D$26:$D$40,MATCH(AI166,Graph!$D$26:$D$40,1))</f>
        <v>6000</v>
      </c>
      <c r="AK166" s="7">
        <f>INDEX(Graph!$E$26:$E$40,MATCH(AI166,Graph!$D$26:$D$40,1))</f>
        <v>255</v>
      </c>
      <c r="AL166" s="5">
        <f>INDEX(Graph!$D$26:$D$40,MATCH(AI166,Graph!$D$26:$D$40,1)+1)</f>
        <v>6500</v>
      </c>
      <c r="AM166" s="7">
        <f>INDEX(Graph!$E$26:$E$40,MATCH(AI166,Graph!$D$26:$D$40,1)+1)</f>
        <v>0</v>
      </c>
      <c r="AN166" s="4">
        <f t="shared" si="58"/>
        <v>37.989900000000347</v>
      </c>
      <c r="AO166" s="7"/>
      <c r="AP166" s="11">
        <f>$D168/Graph!I$50</f>
        <v>4497.8569999999982</v>
      </c>
      <c r="AQ166" s="5">
        <f>INDEX(Graph!$D$26:$D$40,MATCH(AP166,Graph!$D$26:$D$40,1))</f>
        <v>4000</v>
      </c>
      <c r="AR166" s="7">
        <f>INDEX(Graph!$E$26:$E$40,MATCH(AP166,Graph!$D$26:$D$40,1))</f>
        <v>240</v>
      </c>
      <c r="AS166" s="5">
        <f>INDEX(Graph!$D$26:$D$40,MATCH(AP166,Graph!$D$26:$D$40,1)+1)</f>
        <v>4500</v>
      </c>
      <c r="AT166" s="7">
        <f>INDEX(Graph!$E$26:$E$40,MATCH(AP166,Graph!$D$26:$D$40,1)+1)</f>
        <v>265</v>
      </c>
      <c r="AU166" s="4">
        <f t="shared" si="59"/>
        <v>264.8928499999999</v>
      </c>
    </row>
    <row r="167" spans="4:47" ht="15.75" x14ac:dyDescent="0.3">
      <c r="D167" s="7">
        <v>160</v>
      </c>
      <c r="E167" s="8">
        <f>(D167/Graph!$C$3)*(D167/Graph!$C$3)*(D167/Graph!$C$3)*Graph!$C$4</f>
        <v>180.84296768320439</v>
      </c>
      <c r="F167" s="4">
        <f t="shared" si="46"/>
        <v>265.51587999999998</v>
      </c>
      <c r="G167" s="4">
        <f t="shared" si="47"/>
        <v>84.672912316795589</v>
      </c>
      <c r="H167" s="13">
        <f t="shared" si="48"/>
        <v>32.892441880367357</v>
      </c>
      <c r="I167" s="4"/>
      <c r="J167" s="12">
        <f t="shared" si="49"/>
        <v>63165.992588329507</v>
      </c>
      <c r="K167" s="9">
        <f t="shared" si="44"/>
        <v>883.11438277796049</v>
      </c>
      <c r="L167" s="9">
        <f t="shared" si="50"/>
        <v>71.526399999999995</v>
      </c>
      <c r="M167" s="9">
        <f t="shared" si="51"/>
        <v>0.44704000000000121</v>
      </c>
      <c r="N167" s="13">
        <f t="shared" si="45"/>
        <v>0.78069498475527266</v>
      </c>
      <c r="O167" s="4"/>
      <c r="P167" s="12">
        <f t="shared" si="52"/>
        <v>0</v>
      </c>
      <c r="Q167" s="4">
        <f t="shared" si="53"/>
        <v>0</v>
      </c>
      <c r="R167" s="4">
        <f t="shared" si="54"/>
        <v>17.635800000000415</v>
      </c>
      <c r="S167" s="4">
        <f t="shared" si="55"/>
        <v>265.51587999999998</v>
      </c>
      <c r="T167" s="4"/>
      <c r="U167" s="11">
        <f>$D167/Graph!F$50</f>
        <v>19539.935999999998</v>
      </c>
      <c r="V167" s="5">
        <f>INDEX(Graph!$D$26:$D$40,MATCH(U167,Graph!$D$26:$D$40,1))</f>
        <v>6500</v>
      </c>
      <c r="W167" s="7">
        <f>INDEX(Graph!$E$26:$E$40,MATCH(U167,Graph!$D$26:$D$40,1))</f>
        <v>0</v>
      </c>
      <c r="X167" s="5">
        <f>INDEX(Graph!$D$26:$D$40,MATCH(U167,Graph!$D$26:$D$40,1)+1)</f>
        <v>100000</v>
      </c>
      <c r="Y167" s="7">
        <f>INDEX(Graph!$E$26:$E$40,MATCH(U167,Graph!$D$26:$D$40,1)+1)</f>
        <v>0</v>
      </c>
      <c r="Z167" s="4">
        <f t="shared" si="56"/>
        <v>0</v>
      </c>
      <c r="AA167" s="7"/>
      <c r="AB167" s="11">
        <f>$D169/Graph!G$50</f>
        <v>10538.634599999999</v>
      </c>
      <c r="AC167" s="5">
        <f>INDEX(Graph!$D$26:$D$40,MATCH(AB167,Graph!$D$26:$D$40,1))</f>
        <v>6500</v>
      </c>
      <c r="AD167" s="7">
        <f>INDEX(Graph!$E$26:$E$40,MATCH(AB167,Graph!$D$26:$D$40,1))</f>
        <v>0</v>
      </c>
      <c r="AE167" s="5">
        <f>INDEX(Graph!$D$26:$D$40,MATCH(AB167,Graph!$D$26:$D$40,1)+1)</f>
        <v>100000</v>
      </c>
      <c r="AF167" s="7">
        <f>INDEX(Graph!$E$26:$E$40,MATCH(AB167,Graph!$D$26:$D$40,1)+1)</f>
        <v>0</v>
      </c>
      <c r="AG167" s="4">
        <f t="shared" si="57"/>
        <v>0</v>
      </c>
      <c r="AH167" s="7"/>
      <c r="AI167" s="11">
        <f>$D169/Graph!H$50</f>
        <v>6465.4199999999992</v>
      </c>
      <c r="AJ167" s="5">
        <f>INDEX(Graph!$D$26:$D$40,MATCH(AI167,Graph!$D$26:$D$40,1))</f>
        <v>6000</v>
      </c>
      <c r="AK167" s="7">
        <f>INDEX(Graph!$E$26:$E$40,MATCH(AI167,Graph!$D$26:$D$40,1))</f>
        <v>255</v>
      </c>
      <c r="AL167" s="5">
        <f>INDEX(Graph!$D$26:$D$40,MATCH(AI167,Graph!$D$26:$D$40,1)+1)</f>
        <v>6500</v>
      </c>
      <c r="AM167" s="7">
        <f>INDEX(Graph!$E$26:$E$40,MATCH(AI167,Graph!$D$26:$D$40,1)+1)</f>
        <v>0</v>
      </c>
      <c r="AN167" s="4">
        <f t="shared" si="58"/>
        <v>17.635800000000415</v>
      </c>
      <c r="AO167" s="7"/>
      <c r="AP167" s="11">
        <f>$D169/Graph!I$50</f>
        <v>4525.793999999999</v>
      </c>
      <c r="AQ167" s="5">
        <f>INDEX(Graph!$D$26:$D$40,MATCH(AP167,Graph!$D$26:$D$40,1))</f>
        <v>4500</v>
      </c>
      <c r="AR167" s="7">
        <f>INDEX(Graph!$E$26:$E$40,MATCH(AP167,Graph!$D$26:$D$40,1))</f>
        <v>265</v>
      </c>
      <c r="AS167" s="5">
        <f>INDEX(Graph!$D$26:$D$40,MATCH(AP167,Graph!$D$26:$D$40,1)+1)</f>
        <v>5000</v>
      </c>
      <c r="AT167" s="7">
        <f>INDEX(Graph!$E$26:$E$40,MATCH(AP167,Graph!$D$26:$D$40,1)+1)</f>
        <v>275</v>
      </c>
      <c r="AU167" s="4">
        <f t="shared" si="59"/>
        <v>265.51587999999998</v>
      </c>
    </row>
    <row r="168" spans="4:47" ht="15.75" x14ac:dyDescent="0.3">
      <c r="D168" s="7">
        <v>161</v>
      </c>
      <c r="E168" s="8">
        <f>(D168/Graph!$C$3)*(D168/Graph!$C$3)*(D168/Graph!$C$3)*Graph!$C$4</f>
        <v>184.25501001365501</v>
      </c>
      <c r="F168" s="4">
        <f t="shared" si="46"/>
        <v>266.07461999999998</v>
      </c>
      <c r="G168" s="4">
        <f t="shared" si="47"/>
        <v>81.819609986344972</v>
      </c>
      <c r="H168" s="13">
        <f t="shared" si="48"/>
        <v>33.70541161022657</v>
      </c>
      <c r="I168" s="4"/>
      <c r="J168" s="12">
        <f t="shared" si="49"/>
        <v>61037.429049813349</v>
      </c>
      <c r="K168" s="9">
        <f t="shared" si="44"/>
        <v>848.05490816908787</v>
      </c>
      <c r="L168" s="9">
        <f t="shared" si="50"/>
        <v>71.973439999999997</v>
      </c>
      <c r="M168" s="9">
        <f t="shared" si="51"/>
        <v>0.44704000000000121</v>
      </c>
      <c r="N168" s="13">
        <f t="shared" si="45"/>
        <v>0.81296972985921168</v>
      </c>
      <c r="O168" s="4"/>
      <c r="P168" s="12">
        <f t="shared" si="52"/>
        <v>0</v>
      </c>
      <c r="Q168" s="4">
        <f t="shared" si="53"/>
        <v>0</v>
      </c>
      <c r="R168" s="4">
        <f t="shared" si="54"/>
        <v>0</v>
      </c>
      <c r="S168" s="4">
        <f t="shared" si="55"/>
        <v>266.07461999999998</v>
      </c>
      <c r="T168" s="4"/>
      <c r="U168" s="11">
        <f>$D168/Graph!F$50</f>
        <v>19662.060599999997</v>
      </c>
      <c r="V168" s="5">
        <f>INDEX(Graph!$D$26:$D$40,MATCH(U168,Graph!$D$26:$D$40,1))</f>
        <v>6500</v>
      </c>
      <c r="W168" s="7">
        <f>INDEX(Graph!$E$26:$E$40,MATCH(U168,Graph!$D$26:$D$40,1))</f>
        <v>0</v>
      </c>
      <c r="X168" s="5">
        <f>INDEX(Graph!$D$26:$D$40,MATCH(U168,Graph!$D$26:$D$40,1)+1)</f>
        <v>100000</v>
      </c>
      <c r="Y168" s="7">
        <f>INDEX(Graph!$E$26:$E$40,MATCH(U168,Graph!$D$26:$D$40,1)+1)</f>
        <v>0</v>
      </c>
      <c r="Z168" s="4">
        <f t="shared" si="56"/>
        <v>0</v>
      </c>
      <c r="AA168" s="7"/>
      <c r="AB168" s="11">
        <f>$D170/Graph!G$50</f>
        <v>10603.687899999999</v>
      </c>
      <c r="AC168" s="5">
        <f>INDEX(Graph!$D$26:$D$40,MATCH(AB168,Graph!$D$26:$D$40,1))</f>
        <v>6500</v>
      </c>
      <c r="AD168" s="7">
        <f>INDEX(Graph!$E$26:$E$40,MATCH(AB168,Graph!$D$26:$D$40,1))</f>
        <v>0</v>
      </c>
      <c r="AE168" s="5">
        <f>INDEX(Graph!$D$26:$D$40,MATCH(AB168,Graph!$D$26:$D$40,1)+1)</f>
        <v>100000</v>
      </c>
      <c r="AF168" s="7">
        <f>INDEX(Graph!$E$26:$E$40,MATCH(AB168,Graph!$D$26:$D$40,1)+1)</f>
        <v>0</v>
      </c>
      <c r="AG168" s="4">
        <f t="shared" si="57"/>
        <v>0</v>
      </c>
      <c r="AH168" s="7"/>
      <c r="AI168" s="11">
        <f>$D170/Graph!H$50</f>
        <v>6505.33</v>
      </c>
      <c r="AJ168" s="5">
        <f>INDEX(Graph!$D$26:$D$40,MATCH(AI168,Graph!$D$26:$D$40,1))</f>
        <v>6500</v>
      </c>
      <c r="AK168" s="7">
        <f>INDEX(Graph!$E$26:$E$40,MATCH(AI168,Graph!$D$26:$D$40,1))</f>
        <v>0</v>
      </c>
      <c r="AL168" s="5">
        <f>INDEX(Graph!$D$26:$D$40,MATCH(AI168,Graph!$D$26:$D$40,1)+1)</f>
        <v>100000</v>
      </c>
      <c r="AM168" s="7">
        <f>INDEX(Graph!$E$26:$E$40,MATCH(AI168,Graph!$D$26:$D$40,1)+1)</f>
        <v>0</v>
      </c>
      <c r="AN168" s="4">
        <f t="shared" si="58"/>
        <v>0</v>
      </c>
      <c r="AO168" s="7"/>
      <c r="AP168" s="11">
        <f>$D170/Graph!I$50</f>
        <v>4553.7309999999989</v>
      </c>
      <c r="AQ168" s="5">
        <f>INDEX(Graph!$D$26:$D$40,MATCH(AP168,Graph!$D$26:$D$40,1))</f>
        <v>4500</v>
      </c>
      <c r="AR168" s="7">
        <f>INDEX(Graph!$E$26:$E$40,MATCH(AP168,Graph!$D$26:$D$40,1))</f>
        <v>265</v>
      </c>
      <c r="AS168" s="5">
        <f>INDEX(Graph!$D$26:$D$40,MATCH(AP168,Graph!$D$26:$D$40,1)+1)</f>
        <v>5000</v>
      </c>
      <c r="AT168" s="7">
        <f>INDEX(Graph!$E$26:$E$40,MATCH(AP168,Graph!$D$26:$D$40,1)+1)</f>
        <v>275</v>
      </c>
      <c r="AU168" s="4">
        <f t="shared" si="59"/>
        <v>266.07461999999998</v>
      </c>
    </row>
    <row r="169" spans="4:47" ht="15.75" x14ac:dyDescent="0.3">
      <c r="D169" s="7">
        <v>162</v>
      </c>
      <c r="E169" s="8">
        <f>(D169/Graph!$C$3)*(D169/Graph!$C$3)*(D169/Graph!$C$3)*Graph!$C$4</f>
        <v>187.70970232134729</v>
      </c>
      <c r="F169" s="4">
        <f t="shared" si="46"/>
        <v>266.63335999999998</v>
      </c>
      <c r="G169" s="4">
        <f t="shared" si="47"/>
        <v>78.923657678652688</v>
      </c>
      <c r="H169" s="13">
        <f t="shared" si="48"/>
        <v>34.553446488915775</v>
      </c>
      <c r="I169" s="4"/>
      <c r="J169" s="12">
        <f t="shared" si="49"/>
        <v>58877.048628274904</v>
      </c>
      <c r="K169" s="9">
        <f t="shared" si="44"/>
        <v>812.9889311459259</v>
      </c>
      <c r="L169" s="9">
        <f t="shared" si="50"/>
        <v>72.420479999999998</v>
      </c>
      <c r="M169" s="9">
        <f t="shared" si="51"/>
        <v>0.44704000000000121</v>
      </c>
      <c r="N169" s="13">
        <f t="shared" si="45"/>
        <v>0.84803487868920524</v>
      </c>
      <c r="O169" s="4"/>
      <c r="P169" s="12">
        <f t="shared" si="52"/>
        <v>0</v>
      </c>
      <c r="Q169" s="4">
        <f t="shared" si="53"/>
        <v>0</v>
      </c>
      <c r="R169" s="4">
        <f t="shared" si="54"/>
        <v>0</v>
      </c>
      <c r="S169" s="4">
        <f t="shared" si="55"/>
        <v>266.63335999999998</v>
      </c>
      <c r="T169" s="4"/>
      <c r="U169" s="11">
        <f>$D169/Graph!F$50</f>
        <v>19784.185199999996</v>
      </c>
      <c r="V169" s="5">
        <f>INDEX(Graph!$D$26:$D$40,MATCH(U169,Graph!$D$26:$D$40,1))</f>
        <v>6500</v>
      </c>
      <c r="W169" s="7">
        <f>INDEX(Graph!$E$26:$E$40,MATCH(U169,Graph!$D$26:$D$40,1))</f>
        <v>0</v>
      </c>
      <c r="X169" s="5">
        <f>INDEX(Graph!$D$26:$D$40,MATCH(U169,Graph!$D$26:$D$40,1)+1)</f>
        <v>100000</v>
      </c>
      <c r="Y169" s="7">
        <f>INDEX(Graph!$E$26:$E$40,MATCH(U169,Graph!$D$26:$D$40,1)+1)</f>
        <v>0</v>
      </c>
      <c r="Z169" s="4">
        <f t="shared" si="56"/>
        <v>0</v>
      </c>
      <c r="AA169" s="7"/>
      <c r="AB169" s="11">
        <f>$D171/Graph!G$50</f>
        <v>10668.741199999999</v>
      </c>
      <c r="AC169" s="5">
        <f>INDEX(Graph!$D$26:$D$40,MATCH(AB169,Graph!$D$26:$D$40,1))</f>
        <v>6500</v>
      </c>
      <c r="AD169" s="7">
        <f>INDEX(Graph!$E$26:$E$40,MATCH(AB169,Graph!$D$26:$D$40,1))</f>
        <v>0</v>
      </c>
      <c r="AE169" s="5">
        <f>INDEX(Graph!$D$26:$D$40,MATCH(AB169,Graph!$D$26:$D$40,1)+1)</f>
        <v>100000</v>
      </c>
      <c r="AF169" s="7">
        <f>INDEX(Graph!$E$26:$E$40,MATCH(AB169,Graph!$D$26:$D$40,1)+1)</f>
        <v>0</v>
      </c>
      <c r="AG169" s="4">
        <f t="shared" si="57"/>
        <v>0</v>
      </c>
      <c r="AH169" s="7"/>
      <c r="AI169" s="11">
        <f>$D171/Graph!H$50</f>
        <v>6545.24</v>
      </c>
      <c r="AJ169" s="5">
        <f>INDEX(Graph!$D$26:$D$40,MATCH(AI169,Graph!$D$26:$D$40,1))</f>
        <v>6500</v>
      </c>
      <c r="AK169" s="7">
        <f>INDEX(Graph!$E$26:$E$40,MATCH(AI169,Graph!$D$26:$D$40,1))</f>
        <v>0</v>
      </c>
      <c r="AL169" s="5">
        <f>INDEX(Graph!$D$26:$D$40,MATCH(AI169,Graph!$D$26:$D$40,1)+1)</f>
        <v>100000</v>
      </c>
      <c r="AM169" s="7">
        <f>INDEX(Graph!$E$26:$E$40,MATCH(AI169,Graph!$D$26:$D$40,1)+1)</f>
        <v>0</v>
      </c>
      <c r="AN169" s="4">
        <f t="shared" si="58"/>
        <v>0</v>
      </c>
      <c r="AO169" s="7"/>
      <c r="AP169" s="11">
        <f>$D171/Graph!I$50</f>
        <v>4581.6679999999988</v>
      </c>
      <c r="AQ169" s="5">
        <f>INDEX(Graph!$D$26:$D$40,MATCH(AP169,Graph!$D$26:$D$40,1))</f>
        <v>4500</v>
      </c>
      <c r="AR169" s="7">
        <f>INDEX(Graph!$E$26:$E$40,MATCH(AP169,Graph!$D$26:$D$40,1))</f>
        <v>265</v>
      </c>
      <c r="AS169" s="5">
        <f>INDEX(Graph!$D$26:$D$40,MATCH(AP169,Graph!$D$26:$D$40,1)+1)</f>
        <v>5000</v>
      </c>
      <c r="AT169" s="7">
        <f>INDEX(Graph!$E$26:$E$40,MATCH(AP169,Graph!$D$26:$D$40,1)+1)</f>
        <v>275</v>
      </c>
      <c r="AU169" s="4">
        <f t="shared" si="59"/>
        <v>266.63335999999998</v>
      </c>
    </row>
    <row r="170" spans="4:47" ht="15.75" x14ac:dyDescent="0.3">
      <c r="D170" s="7">
        <v>163</v>
      </c>
      <c r="E170" s="8">
        <f>(D170/Graph!$C$3)*(D170/Graph!$C$3)*(D170/Graph!$C$3)*Graph!$C$4</f>
        <v>191.20730951297224</v>
      </c>
      <c r="F170" s="4">
        <f t="shared" si="46"/>
        <v>267.19209999999998</v>
      </c>
      <c r="G170" s="4">
        <f t="shared" si="47"/>
        <v>75.984790487027738</v>
      </c>
      <c r="H170" s="13">
        <f t="shared" si="48"/>
        <v>35.439718100260961</v>
      </c>
      <c r="I170" s="4"/>
      <c r="J170" s="12">
        <f t="shared" si="49"/>
        <v>56684.653703322692</v>
      </c>
      <c r="K170" s="9">
        <f t="shared" si="44"/>
        <v>777.91385933434663</v>
      </c>
      <c r="L170" s="9">
        <f t="shared" si="50"/>
        <v>72.867519999999999</v>
      </c>
      <c r="M170" s="9">
        <f t="shared" si="51"/>
        <v>0.44704000000000121</v>
      </c>
      <c r="N170" s="13">
        <f t="shared" si="45"/>
        <v>0.88627161134518362</v>
      </c>
      <c r="O170" s="4"/>
      <c r="P170" s="12">
        <f t="shared" si="52"/>
        <v>0</v>
      </c>
      <c r="Q170" s="4">
        <f t="shared" si="53"/>
        <v>0</v>
      </c>
      <c r="R170" s="4">
        <f t="shared" si="54"/>
        <v>0</v>
      </c>
      <c r="S170" s="4">
        <f t="shared" si="55"/>
        <v>267.19209999999998</v>
      </c>
      <c r="T170" s="4"/>
      <c r="U170" s="11">
        <f>$D170/Graph!F$50</f>
        <v>19906.309799999995</v>
      </c>
      <c r="V170" s="5">
        <f>INDEX(Graph!$D$26:$D$40,MATCH(U170,Graph!$D$26:$D$40,1))</f>
        <v>6500</v>
      </c>
      <c r="W170" s="7">
        <f>INDEX(Graph!$E$26:$E$40,MATCH(U170,Graph!$D$26:$D$40,1))</f>
        <v>0</v>
      </c>
      <c r="X170" s="5">
        <f>INDEX(Graph!$D$26:$D$40,MATCH(U170,Graph!$D$26:$D$40,1)+1)</f>
        <v>100000</v>
      </c>
      <c r="Y170" s="7">
        <f>INDEX(Graph!$E$26:$E$40,MATCH(U170,Graph!$D$26:$D$40,1)+1)</f>
        <v>0</v>
      </c>
      <c r="Z170" s="4">
        <f t="shared" si="56"/>
        <v>0</v>
      </c>
      <c r="AA170" s="7"/>
      <c r="AB170" s="11">
        <f>$D172/Graph!G$50</f>
        <v>10733.794499999998</v>
      </c>
      <c r="AC170" s="5">
        <f>INDEX(Graph!$D$26:$D$40,MATCH(AB170,Graph!$D$26:$D$40,1))</f>
        <v>6500</v>
      </c>
      <c r="AD170" s="7">
        <f>INDEX(Graph!$E$26:$E$40,MATCH(AB170,Graph!$D$26:$D$40,1))</f>
        <v>0</v>
      </c>
      <c r="AE170" s="5">
        <f>INDEX(Graph!$D$26:$D$40,MATCH(AB170,Graph!$D$26:$D$40,1)+1)</f>
        <v>100000</v>
      </c>
      <c r="AF170" s="7">
        <f>INDEX(Graph!$E$26:$E$40,MATCH(AB170,Graph!$D$26:$D$40,1)+1)</f>
        <v>0</v>
      </c>
      <c r="AG170" s="4">
        <f t="shared" si="57"/>
        <v>0</v>
      </c>
      <c r="AH170" s="7"/>
      <c r="AI170" s="11">
        <f>$D172/Graph!H$50</f>
        <v>6585.15</v>
      </c>
      <c r="AJ170" s="5">
        <f>INDEX(Graph!$D$26:$D$40,MATCH(AI170,Graph!$D$26:$D$40,1))</f>
        <v>6500</v>
      </c>
      <c r="AK170" s="7">
        <f>INDEX(Graph!$E$26:$E$40,MATCH(AI170,Graph!$D$26:$D$40,1))</f>
        <v>0</v>
      </c>
      <c r="AL170" s="5">
        <f>INDEX(Graph!$D$26:$D$40,MATCH(AI170,Graph!$D$26:$D$40,1)+1)</f>
        <v>100000</v>
      </c>
      <c r="AM170" s="7">
        <f>INDEX(Graph!$E$26:$E$40,MATCH(AI170,Graph!$D$26:$D$40,1)+1)</f>
        <v>0</v>
      </c>
      <c r="AN170" s="4">
        <f t="shared" si="58"/>
        <v>0</v>
      </c>
      <c r="AO170" s="7"/>
      <c r="AP170" s="11">
        <f>$D172/Graph!I$50</f>
        <v>4609.6049999999987</v>
      </c>
      <c r="AQ170" s="5">
        <f>INDEX(Graph!$D$26:$D$40,MATCH(AP170,Graph!$D$26:$D$40,1))</f>
        <v>4500</v>
      </c>
      <c r="AR170" s="7">
        <f>INDEX(Graph!$E$26:$E$40,MATCH(AP170,Graph!$D$26:$D$40,1))</f>
        <v>265</v>
      </c>
      <c r="AS170" s="5">
        <f>INDEX(Graph!$D$26:$D$40,MATCH(AP170,Graph!$D$26:$D$40,1)+1)</f>
        <v>5000</v>
      </c>
      <c r="AT170" s="7">
        <f>INDEX(Graph!$E$26:$E$40,MATCH(AP170,Graph!$D$26:$D$40,1)+1)</f>
        <v>275</v>
      </c>
      <c r="AU170" s="4">
        <f t="shared" si="59"/>
        <v>267.19209999999998</v>
      </c>
    </row>
    <row r="171" spans="4:47" ht="15.75" x14ac:dyDescent="0.3">
      <c r="D171" s="7">
        <v>164</v>
      </c>
      <c r="E171" s="8">
        <f>(D171/Graph!$C$3)*(D171/Graph!$C$3)*(D171/Graph!$C$3)*Graph!$C$4</f>
        <v>194.74809649522075</v>
      </c>
      <c r="F171" s="4">
        <f t="shared" si="46"/>
        <v>267.75083999999998</v>
      </c>
      <c r="G171" s="4">
        <f t="shared" si="47"/>
        <v>73.002743504779232</v>
      </c>
      <c r="H171" s="13">
        <f t="shared" si="48"/>
        <v>36.367851861914289</v>
      </c>
      <c r="I171" s="4"/>
      <c r="J171" s="12">
        <f t="shared" si="49"/>
        <v>54460.046654565311</v>
      </c>
      <c r="K171" s="9">
        <f t="shared" si="44"/>
        <v>742.82716358886023</v>
      </c>
      <c r="L171" s="9">
        <f t="shared" si="50"/>
        <v>73.31456</v>
      </c>
      <c r="M171" s="9">
        <f t="shared" si="51"/>
        <v>0.44704000000000121</v>
      </c>
      <c r="N171" s="13">
        <f t="shared" si="45"/>
        <v>0.92813376165332939</v>
      </c>
      <c r="O171" s="4"/>
      <c r="P171" s="12">
        <f t="shared" si="52"/>
        <v>0</v>
      </c>
      <c r="Q171" s="4">
        <f t="shared" si="53"/>
        <v>0</v>
      </c>
      <c r="R171" s="4">
        <f t="shared" si="54"/>
        <v>0</v>
      </c>
      <c r="S171" s="4">
        <f t="shared" si="55"/>
        <v>267.75083999999998</v>
      </c>
      <c r="T171" s="4"/>
      <c r="U171" s="11">
        <f>$D171/Graph!F$50</f>
        <v>20028.434399999998</v>
      </c>
      <c r="V171" s="5">
        <f>INDEX(Graph!$D$26:$D$40,MATCH(U171,Graph!$D$26:$D$40,1))</f>
        <v>6500</v>
      </c>
      <c r="W171" s="7">
        <f>INDEX(Graph!$E$26:$E$40,MATCH(U171,Graph!$D$26:$D$40,1))</f>
        <v>0</v>
      </c>
      <c r="X171" s="5">
        <f>INDEX(Graph!$D$26:$D$40,MATCH(U171,Graph!$D$26:$D$40,1)+1)</f>
        <v>100000</v>
      </c>
      <c r="Y171" s="7">
        <f>INDEX(Graph!$E$26:$E$40,MATCH(U171,Graph!$D$26:$D$40,1)+1)</f>
        <v>0</v>
      </c>
      <c r="Z171" s="4">
        <f t="shared" si="56"/>
        <v>0</v>
      </c>
      <c r="AA171" s="7"/>
      <c r="AB171" s="11">
        <f>$D173/Graph!G$50</f>
        <v>10798.8478</v>
      </c>
      <c r="AC171" s="5">
        <f>INDEX(Graph!$D$26:$D$40,MATCH(AB171,Graph!$D$26:$D$40,1))</f>
        <v>6500</v>
      </c>
      <c r="AD171" s="7">
        <f>INDEX(Graph!$E$26:$E$40,MATCH(AB171,Graph!$D$26:$D$40,1))</f>
        <v>0</v>
      </c>
      <c r="AE171" s="5">
        <f>INDEX(Graph!$D$26:$D$40,MATCH(AB171,Graph!$D$26:$D$40,1)+1)</f>
        <v>100000</v>
      </c>
      <c r="AF171" s="7">
        <f>INDEX(Graph!$E$26:$E$40,MATCH(AB171,Graph!$D$26:$D$40,1)+1)</f>
        <v>0</v>
      </c>
      <c r="AG171" s="4">
        <f t="shared" si="57"/>
        <v>0</v>
      </c>
      <c r="AH171" s="7"/>
      <c r="AI171" s="11">
        <f>$D173/Graph!H$50</f>
        <v>6625.0599999999995</v>
      </c>
      <c r="AJ171" s="5">
        <f>INDEX(Graph!$D$26:$D$40,MATCH(AI171,Graph!$D$26:$D$40,1))</f>
        <v>6500</v>
      </c>
      <c r="AK171" s="7">
        <f>INDEX(Graph!$E$26:$E$40,MATCH(AI171,Graph!$D$26:$D$40,1))</f>
        <v>0</v>
      </c>
      <c r="AL171" s="5">
        <f>INDEX(Graph!$D$26:$D$40,MATCH(AI171,Graph!$D$26:$D$40,1)+1)</f>
        <v>100000</v>
      </c>
      <c r="AM171" s="7">
        <f>INDEX(Graph!$E$26:$E$40,MATCH(AI171,Graph!$D$26:$D$40,1)+1)</f>
        <v>0</v>
      </c>
      <c r="AN171" s="4">
        <f t="shared" si="58"/>
        <v>0</v>
      </c>
      <c r="AO171" s="7"/>
      <c r="AP171" s="11">
        <f>$D173/Graph!I$50</f>
        <v>4637.5419999999986</v>
      </c>
      <c r="AQ171" s="5">
        <f>INDEX(Graph!$D$26:$D$40,MATCH(AP171,Graph!$D$26:$D$40,1))</f>
        <v>4500</v>
      </c>
      <c r="AR171" s="7">
        <f>INDEX(Graph!$E$26:$E$40,MATCH(AP171,Graph!$D$26:$D$40,1))</f>
        <v>265</v>
      </c>
      <c r="AS171" s="5">
        <f>INDEX(Graph!$D$26:$D$40,MATCH(AP171,Graph!$D$26:$D$40,1)+1)</f>
        <v>5000</v>
      </c>
      <c r="AT171" s="7">
        <f>INDEX(Graph!$E$26:$E$40,MATCH(AP171,Graph!$D$26:$D$40,1)+1)</f>
        <v>275</v>
      </c>
      <c r="AU171" s="4">
        <f t="shared" si="59"/>
        <v>267.75083999999998</v>
      </c>
    </row>
    <row r="172" spans="4:47" ht="15.75" x14ac:dyDescent="0.3">
      <c r="D172" s="7">
        <v>165</v>
      </c>
      <c r="E172" s="8">
        <f>(D172/Graph!$C$3)*(D172/Graph!$C$3)*(D172/Graph!$C$3)*Graph!$C$4</f>
        <v>198.33232817478375</v>
      </c>
      <c r="F172" s="4">
        <f t="shared" si="46"/>
        <v>268.30957999999998</v>
      </c>
      <c r="G172" s="4">
        <f t="shared" si="47"/>
        <v>69.977251825216229</v>
      </c>
      <c r="H172" s="13">
        <f t="shared" si="48"/>
        <v>37.342017857283928</v>
      </c>
      <c r="I172" s="4"/>
      <c r="J172" s="12">
        <f t="shared" si="49"/>
        <v>52203.029861611307</v>
      </c>
      <c r="K172" s="9">
        <f t="shared" si="44"/>
        <v>707.72637607659408</v>
      </c>
      <c r="L172" s="9">
        <f t="shared" si="50"/>
        <v>73.761600000000001</v>
      </c>
      <c r="M172" s="9">
        <f t="shared" si="51"/>
        <v>0.44704000000000121</v>
      </c>
      <c r="N172" s="13">
        <f t="shared" si="45"/>
        <v>0.97416599536963777</v>
      </c>
      <c r="O172" s="4"/>
      <c r="P172" s="12">
        <f t="shared" si="52"/>
        <v>0</v>
      </c>
      <c r="Q172" s="4">
        <f t="shared" si="53"/>
        <v>0</v>
      </c>
      <c r="R172" s="4">
        <f t="shared" si="54"/>
        <v>0</v>
      </c>
      <c r="S172" s="4">
        <f t="shared" si="55"/>
        <v>268.30957999999998</v>
      </c>
      <c r="T172" s="4"/>
      <c r="U172" s="11">
        <f>$D172/Graph!F$50</f>
        <v>20150.558999999997</v>
      </c>
      <c r="V172" s="5">
        <f>INDEX(Graph!$D$26:$D$40,MATCH(U172,Graph!$D$26:$D$40,1))</f>
        <v>6500</v>
      </c>
      <c r="W172" s="7">
        <f>INDEX(Graph!$E$26:$E$40,MATCH(U172,Graph!$D$26:$D$40,1))</f>
        <v>0</v>
      </c>
      <c r="X172" s="5">
        <f>INDEX(Graph!$D$26:$D$40,MATCH(U172,Graph!$D$26:$D$40,1)+1)</f>
        <v>100000</v>
      </c>
      <c r="Y172" s="7">
        <f>INDEX(Graph!$E$26:$E$40,MATCH(U172,Graph!$D$26:$D$40,1)+1)</f>
        <v>0</v>
      </c>
      <c r="Z172" s="4">
        <f t="shared" si="56"/>
        <v>0</v>
      </c>
      <c r="AA172" s="7"/>
      <c r="AB172" s="11">
        <f>$D174/Graph!G$50</f>
        <v>10863.901099999999</v>
      </c>
      <c r="AC172" s="5">
        <f>INDEX(Graph!$D$26:$D$40,MATCH(AB172,Graph!$D$26:$D$40,1))</f>
        <v>6500</v>
      </c>
      <c r="AD172" s="7">
        <f>INDEX(Graph!$E$26:$E$40,MATCH(AB172,Graph!$D$26:$D$40,1))</f>
        <v>0</v>
      </c>
      <c r="AE172" s="5">
        <f>INDEX(Graph!$D$26:$D$40,MATCH(AB172,Graph!$D$26:$D$40,1)+1)</f>
        <v>100000</v>
      </c>
      <c r="AF172" s="7">
        <f>INDEX(Graph!$E$26:$E$40,MATCH(AB172,Graph!$D$26:$D$40,1)+1)</f>
        <v>0</v>
      </c>
      <c r="AG172" s="4">
        <f t="shared" si="57"/>
        <v>0</v>
      </c>
      <c r="AH172" s="7"/>
      <c r="AI172" s="11">
        <f>$D174/Graph!H$50</f>
        <v>6664.9699999999993</v>
      </c>
      <c r="AJ172" s="5">
        <f>INDEX(Graph!$D$26:$D$40,MATCH(AI172,Graph!$D$26:$D$40,1))</f>
        <v>6500</v>
      </c>
      <c r="AK172" s="7">
        <f>INDEX(Graph!$E$26:$E$40,MATCH(AI172,Graph!$D$26:$D$40,1))</f>
        <v>0</v>
      </c>
      <c r="AL172" s="5">
        <f>INDEX(Graph!$D$26:$D$40,MATCH(AI172,Graph!$D$26:$D$40,1)+1)</f>
        <v>100000</v>
      </c>
      <c r="AM172" s="7">
        <f>INDEX(Graph!$E$26:$E$40,MATCH(AI172,Graph!$D$26:$D$40,1)+1)</f>
        <v>0</v>
      </c>
      <c r="AN172" s="4">
        <f t="shared" si="58"/>
        <v>0</v>
      </c>
      <c r="AO172" s="7"/>
      <c r="AP172" s="11">
        <f>$D174/Graph!I$50</f>
        <v>4665.4789999999985</v>
      </c>
      <c r="AQ172" s="5">
        <f>INDEX(Graph!$D$26:$D$40,MATCH(AP172,Graph!$D$26:$D$40,1))</f>
        <v>4500</v>
      </c>
      <c r="AR172" s="7">
        <f>INDEX(Graph!$E$26:$E$40,MATCH(AP172,Graph!$D$26:$D$40,1))</f>
        <v>265</v>
      </c>
      <c r="AS172" s="5">
        <f>INDEX(Graph!$D$26:$D$40,MATCH(AP172,Graph!$D$26:$D$40,1)+1)</f>
        <v>5000</v>
      </c>
      <c r="AT172" s="7">
        <f>INDEX(Graph!$E$26:$E$40,MATCH(AP172,Graph!$D$26:$D$40,1)+1)</f>
        <v>275</v>
      </c>
      <c r="AU172" s="4">
        <f t="shared" si="59"/>
        <v>268.30957999999998</v>
      </c>
    </row>
    <row r="173" spans="4:47" ht="15.75" x14ac:dyDescent="0.3">
      <c r="D173" s="7">
        <v>166</v>
      </c>
      <c r="E173" s="8">
        <f>(D173/Graph!$C$3)*(D173/Graph!$C$3)*(D173/Graph!$C$3)*Graph!$C$4</f>
        <v>201.96026945835226</v>
      </c>
      <c r="F173" s="4">
        <f t="shared" si="46"/>
        <v>268.86831999999998</v>
      </c>
      <c r="G173" s="4">
        <f t="shared" si="47"/>
        <v>66.908050541647725</v>
      </c>
      <c r="H173" s="13">
        <f t="shared" si="48"/>
        <v>38.367045591013714</v>
      </c>
      <c r="I173" s="4"/>
      <c r="J173" s="12">
        <f t="shared" si="49"/>
        <v>49913.405704069206</v>
      </c>
      <c r="K173" s="9">
        <f t="shared" si="44"/>
        <v>672.60908843052778</v>
      </c>
      <c r="L173" s="9">
        <f t="shared" si="50"/>
        <v>74.208640000000003</v>
      </c>
      <c r="M173" s="9">
        <f t="shared" si="51"/>
        <v>0.44704000000000121</v>
      </c>
      <c r="N173" s="13">
        <f t="shared" si="45"/>
        <v>1.0250277337297873</v>
      </c>
      <c r="O173" s="4"/>
      <c r="P173" s="12">
        <f t="shared" si="52"/>
        <v>0</v>
      </c>
      <c r="Q173" s="4">
        <f t="shared" si="53"/>
        <v>0</v>
      </c>
      <c r="R173" s="4">
        <f t="shared" si="54"/>
        <v>0</v>
      </c>
      <c r="S173" s="4">
        <f t="shared" si="55"/>
        <v>268.86831999999998</v>
      </c>
      <c r="T173" s="4"/>
      <c r="U173" s="11">
        <f>$D173/Graph!F$50</f>
        <v>20272.683599999997</v>
      </c>
      <c r="V173" s="5">
        <f>INDEX(Graph!$D$26:$D$40,MATCH(U173,Graph!$D$26:$D$40,1))</f>
        <v>6500</v>
      </c>
      <c r="W173" s="7">
        <f>INDEX(Graph!$E$26:$E$40,MATCH(U173,Graph!$D$26:$D$40,1))</f>
        <v>0</v>
      </c>
      <c r="X173" s="5">
        <f>INDEX(Graph!$D$26:$D$40,MATCH(U173,Graph!$D$26:$D$40,1)+1)</f>
        <v>100000</v>
      </c>
      <c r="Y173" s="7">
        <f>INDEX(Graph!$E$26:$E$40,MATCH(U173,Graph!$D$26:$D$40,1)+1)</f>
        <v>0</v>
      </c>
      <c r="Z173" s="4">
        <f t="shared" si="56"/>
        <v>0</v>
      </c>
      <c r="AA173" s="7"/>
      <c r="AB173" s="11">
        <f>$D175/Graph!G$50</f>
        <v>10928.954399999999</v>
      </c>
      <c r="AC173" s="5">
        <f>INDEX(Graph!$D$26:$D$40,MATCH(AB173,Graph!$D$26:$D$40,1))</f>
        <v>6500</v>
      </c>
      <c r="AD173" s="7">
        <f>INDEX(Graph!$E$26:$E$40,MATCH(AB173,Graph!$D$26:$D$40,1))</f>
        <v>0</v>
      </c>
      <c r="AE173" s="5">
        <f>INDEX(Graph!$D$26:$D$40,MATCH(AB173,Graph!$D$26:$D$40,1)+1)</f>
        <v>100000</v>
      </c>
      <c r="AF173" s="7">
        <f>INDEX(Graph!$E$26:$E$40,MATCH(AB173,Graph!$D$26:$D$40,1)+1)</f>
        <v>0</v>
      </c>
      <c r="AG173" s="4">
        <f t="shared" si="57"/>
        <v>0</v>
      </c>
      <c r="AH173" s="7"/>
      <c r="AI173" s="11">
        <f>$D175/Graph!H$50</f>
        <v>6704.8799999999992</v>
      </c>
      <c r="AJ173" s="5">
        <f>INDEX(Graph!$D$26:$D$40,MATCH(AI173,Graph!$D$26:$D$40,1))</f>
        <v>6500</v>
      </c>
      <c r="AK173" s="7">
        <f>INDEX(Graph!$E$26:$E$40,MATCH(AI173,Graph!$D$26:$D$40,1))</f>
        <v>0</v>
      </c>
      <c r="AL173" s="5">
        <f>INDEX(Graph!$D$26:$D$40,MATCH(AI173,Graph!$D$26:$D$40,1)+1)</f>
        <v>100000</v>
      </c>
      <c r="AM173" s="7">
        <f>INDEX(Graph!$E$26:$E$40,MATCH(AI173,Graph!$D$26:$D$40,1)+1)</f>
        <v>0</v>
      </c>
      <c r="AN173" s="4">
        <f t="shared" si="58"/>
        <v>0</v>
      </c>
      <c r="AO173" s="7"/>
      <c r="AP173" s="11">
        <f>$D175/Graph!I$50</f>
        <v>4693.4159999999983</v>
      </c>
      <c r="AQ173" s="5">
        <f>INDEX(Graph!$D$26:$D$40,MATCH(AP173,Graph!$D$26:$D$40,1))</f>
        <v>4500</v>
      </c>
      <c r="AR173" s="7">
        <f>INDEX(Graph!$E$26:$E$40,MATCH(AP173,Graph!$D$26:$D$40,1))</f>
        <v>265</v>
      </c>
      <c r="AS173" s="5">
        <f>INDEX(Graph!$D$26:$D$40,MATCH(AP173,Graph!$D$26:$D$40,1)+1)</f>
        <v>5000</v>
      </c>
      <c r="AT173" s="7">
        <f>INDEX(Graph!$E$26:$E$40,MATCH(AP173,Graph!$D$26:$D$40,1)+1)</f>
        <v>275</v>
      </c>
      <c r="AU173" s="4">
        <f t="shared" si="59"/>
        <v>268.86831999999998</v>
      </c>
    </row>
    <row r="174" spans="4:47" ht="15.75" x14ac:dyDescent="0.3">
      <c r="D174" s="7">
        <v>167</v>
      </c>
      <c r="E174" s="8">
        <f>(D174/Graph!$C$3)*(D174/Graph!$C$3)*(D174/Graph!$C$3)*Graph!$C$4</f>
        <v>205.63218525261726</v>
      </c>
      <c r="F174" s="4">
        <f t="shared" si="46"/>
        <v>269.42705999999998</v>
      </c>
      <c r="G174" s="4">
        <f t="shared" si="47"/>
        <v>63.794874747382721</v>
      </c>
      <c r="H174" s="13">
        <f t="shared" si="48"/>
        <v>39.448570649658862</v>
      </c>
      <c r="I174" s="4"/>
      <c r="J174" s="12">
        <f t="shared" si="49"/>
        <v>47590.976561547512</v>
      </c>
      <c r="K174" s="9">
        <f t="shared" si="44"/>
        <v>637.47294996907817</v>
      </c>
      <c r="L174" s="9">
        <f t="shared" si="50"/>
        <v>74.655680000000004</v>
      </c>
      <c r="M174" s="9">
        <f t="shared" si="51"/>
        <v>0.44704000000000121</v>
      </c>
      <c r="N174" s="13">
        <f t="shared" si="45"/>
        <v>1.0815250586451466</v>
      </c>
      <c r="O174" s="4"/>
      <c r="P174" s="12">
        <f t="shared" si="52"/>
        <v>0</v>
      </c>
      <c r="Q174" s="4">
        <f t="shared" si="53"/>
        <v>0</v>
      </c>
      <c r="R174" s="4">
        <f t="shared" si="54"/>
        <v>0</v>
      </c>
      <c r="S174" s="4">
        <f t="shared" si="55"/>
        <v>269.42705999999998</v>
      </c>
      <c r="T174" s="4"/>
      <c r="U174" s="11">
        <f>$D174/Graph!F$50</f>
        <v>20394.808199999996</v>
      </c>
      <c r="V174" s="5">
        <f>INDEX(Graph!$D$26:$D$40,MATCH(U174,Graph!$D$26:$D$40,1))</f>
        <v>6500</v>
      </c>
      <c r="W174" s="7">
        <f>INDEX(Graph!$E$26:$E$40,MATCH(U174,Graph!$D$26:$D$40,1))</f>
        <v>0</v>
      </c>
      <c r="X174" s="5">
        <f>INDEX(Graph!$D$26:$D$40,MATCH(U174,Graph!$D$26:$D$40,1)+1)</f>
        <v>100000</v>
      </c>
      <c r="Y174" s="7">
        <f>INDEX(Graph!$E$26:$E$40,MATCH(U174,Graph!$D$26:$D$40,1)+1)</f>
        <v>0</v>
      </c>
      <c r="Z174" s="4">
        <f t="shared" si="56"/>
        <v>0</v>
      </c>
      <c r="AA174" s="7"/>
      <c r="AB174" s="11">
        <f>$D176/Graph!G$50</f>
        <v>10994.007699999998</v>
      </c>
      <c r="AC174" s="5">
        <f>INDEX(Graph!$D$26:$D$40,MATCH(AB174,Graph!$D$26:$D$40,1))</f>
        <v>6500</v>
      </c>
      <c r="AD174" s="7">
        <f>INDEX(Graph!$E$26:$E$40,MATCH(AB174,Graph!$D$26:$D$40,1))</f>
        <v>0</v>
      </c>
      <c r="AE174" s="5">
        <f>INDEX(Graph!$D$26:$D$40,MATCH(AB174,Graph!$D$26:$D$40,1)+1)</f>
        <v>100000</v>
      </c>
      <c r="AF174" s="7">
        <f>INDEX(Graph!$E$26:$E$40,MATCH(AB174,Graph!$D$26:$D$40,1)+1)</f>
        <v>0</v>
      </c>
      <c r="AG174" s="4">
        <f t="shared" si="57"/>
        <v>0</v>
      </c>
      <c r="AH174" s="7"/>
      <c r="AI174" s="11">
        <f>$D176/Graph!H$50</f>
        <v>6744.79</v>
      </c>
      <c r="AJ174" s="5">
        <f>INDEX(Graph!$D$26:$D$40,MATCH(AI174,Graph!$D$26:$D$40,1))</f>
        <v>6500</v>
      </c>
      <c r="AK174" s="7">
        <f>INDEX(Graph!$E$26:$E$40,MATCH(AI174,Graph!$D$26:$D$40,1))</f>
        <v>0</v>
      </c>
      <c r="AL174" s="5">
        <f>INDEX(Graph!$D$26:$D$40,MATCH(AI174,Graph!$D$26:$D$40,1)+1)</f>
        <v>100000</v>
      </c>
      <c r="AM174" s="7">
        <f>INDEX(Graph!$E$26:$E$40,MATCH(AI174,Graph!$D$26:$D$40,1)+1)</f>
        <v>0</v>
      </c>
      <c r="AN174" s="4">
        <f t="shared" si="58"/>
        <v>0</v>
      </c>
      <c r="AO174" s="7"/>
      <c r="AP174" s="11">
        <f>$D176/Graph!I$50</f>
        <v>4721.3529999999982</v>
      </c>
      <c r="AQ174" s="5">
        <f>INDEX(Graph!$D$26:$D$40,MATCH(AP174,Graph!$D$26:$D$40,1))</f>
        <v>4500</v>
      </c>
      <c r="AR174" s="7">
        <f>INDEX(Graph!$E$26:$E$40,MATCH(AP174,Graph!$D$26:$D$40,1))</f>
        <v>265</v>
      </c>
      <c r="AS174" s="5">
        <f>INDEX(Graph!$D$26:$D$40,MATCH(AP174,Graph!$D$26:$D$40,1)+1)</f>
        <v>5000</v>
      </c>
      <c r="AT174" s="7">
        <f>INDEX(Graph!$E$26:$E$40,MATCH(AP174,Graph!$D$26:$D$40,1)+1)</f>
        <v>275</v>
      </c>
      <c r="AU174" s="4">
        <f t="shared" si="59"/>
        <v>269.42705999999998</v>
      </c>
    </row>
    <row r="175" spans="4:47" ht="15.75" x14ac:dyDescent="0.3">
      <c r="D175" s="7">
        <v>168</v>
      </c>
      <c r="E175" s="8">
        <f>(D175/Graph!$C$3)*(D175/Graph!$C$3)*(D175/Graph!$C$3)*Graph!$C$4</f>
        <v>209.34834046426948</v>
      </c>
      <c r="F175" s="4">
        <f t="shared" si="46"/>
        <v>269.98579999999998</v>
      </c>
      <c r="G175" s="4">
        <f t="shared" si="47"/>
        <v>60.6374595357305</v>
      </c>
      <c r="H175" s="13">
        <f t="shared" si="48"/>
        <v>40.59322453887669</v>
      </c>
      <c r="I175" s="4"/>
      <c r="J175" s="12">
        <f t="shared" si="49"/>
        <v>45235.544813654953</v>
      </c>
      <c r="K175" s="9">
        <f t="shared" si="44"/>
        <v>602.31566597927417</v>
      </c>
      <c r="L175" s="9">
        <f t="shared" si="50"/>
        <v>75.102720000000005</v>
      </c>
      <c r="M175" s="9">
        <f t="shared" si="51"/>
        <v>0.44704000000000121</v>
      </c>
      <c r="N175" s="13">
        <f t="shared" si="45"/>
        <v>1.1446538892178273</v>
      </c>
      <c r="O175" s="4"/>
      <c r="P175" s="12">
        <f t="shared" si="52"/>
        <v>0</v>
      </c>
      <c r="Q175" s="4">
        <f t="shared" si="53"/>
        <v>0</v>
      </c>
      <c r="R175" s="4">
        <f t="shared" si="54"/>
        <v>0</v>
      </c>
      <c r="S175" s="4">
        <f t="shared" si="55"/>
        <v>269.98579999999998</v>
      </c>
      <c r="T175" s="4"/>
      <c r="U175" s="11">
        <f>$D175/Graph!F$50</f>
        <v>20516.932799999999</v>
      </c>
      <c r="V175" s="5">
        <f>INDEX(Graph!$D$26:$D$40,MATCH(U175,Graph!$D$26:$D$40,1))</f>
        <v>6500</v>
      </c>
      <c r="W175" s="7">
        <f>INDEX(Graph!$E$26:$E$40,MATCH(U175,Graph!$D$26:$D$40,1))</f>
        <v>0</v>
      </c>
      <c r="X175" s="5">
        <f>INDEX(Graph!$D$26:$D$40,MATCH(U175,Graph!$D$26:$D$40,1)+1)</f>
        <v>100000</v>
      </c>
      <c r="Y175" s="7">
        <f>INDEX(Graph!$E$26:$E$40,MATCH(U175,Graph!$D$26:$D$40,1)+1)</f>
        <v>0</v>
      </c>
      <c r="Z175" s="4">
        <f t="shared" si="56"/>
        <v>0</v>
      </c>
      <c r="AA175" s="7"/>
      <c r="AB175" s="11">
        <f>$D177/Graph!G$50</f>
        <v>11059.061</v>
      </c>
      <c r="AC175" s="5">
        <f>INDEX(Graph!$D$26:$D$40,MATCH(AB175,Graph!$D$26:$D$40,1))</f>
        <v>6500</v>
      </c>
      <c r="AD175" s="7">
        <f>INDEX(Graph!$E$26:$E$40,MATCH(AB175,Graph!$D$26:$D$40,1))</f>
        <v>0</v>
      </c>
      <c r="AE175" s="5">
        <f>INDEX(Graph!$D$26:$D$40,MATCH(AB175,Graph!$D$26:$D$40,1)+1)</f>
        <v>100000</v>
      </c>
      <c r="AF175" s="7">
        <f>INDEX(Graph!$E$26:$E$40,MATCH(AB175,Graph!$D$26:$D$40,1)+1)</f>
        <v>0</v>
      </c>
      <c r="AG175" s="4">
        <f t="shared" si="57"/>
        <v>0</v>
      </c>
      <c r="AH175" s="7"/>
      <c r="AI175" s="11">
        <f>$D177/Graph!H$50</f>
        <v>6784.7</v>
      </c>
      <c r="AJ175" s="5">
        <f>INDEX(Graph!$D$26:$D$40,MATCH(AI175,Graph!$D$26:$D$40,1))</f>
        <v>6500</v>
      </c>
      <c r="AK175" s="7">
        <f>INDEX(Graph!$E$26:$E$40,MATCH(AI175,Graph!$D$26:$D$40,1))</f>
        <v>0</v>
      </c>
      <c r="AL175" s="5">
        <f>INDEX(Graph!$D$26:$D$40,MATCH(AI175,Graph!$D$26:$D$40,1)+1)</f>
        <v>100000</v>
      </c>
      <c r="AM175" s="7">
        <f>INDEX(Graph!$E$26:$E$40,MATCH(AI175,Graph!$D$26:$D$40,1)+1)</f>
        <v>0</v>
      </c>
      <c r="AN175" s="4">
        <f t="shared" si="58"/>
        <v>0</v>
      </c>
      <c r="AO175" s="7"/>
      <c r="AP175" s="11">
        <f>$D177/Graph!I$50</f>
        <v>4749.2899999999981</v>
      </c>
      <c r="AQ175" s="5">
        <f>INDEX(Graph!$D$26:$D$40,MATCH(AP175,Graph!$D$26:$D$40,1))</f>
        <v>4500</v>
      </c>
      <c r="AR175" s="7">
        <f>INDEX(Graph!$E$26:$E$40,MATCH(AP175,Graph!$D$26:$D$40,1))</f>
        <v>265</v>
      </c>
      <c r="AS175" s="5">
        <f>INDEX(Graph!$D$26:$D$40,MATCH(AP175,Graph!$D$26:$D$40,1)+1)</f>
        <v>5000</v>
      </c>
      <c r="AT175" s="7">
        <f>INDEX(Graph!$E$26:$E$40,MATCH(AP175,Graph!$D$26:$D$40,1)+1)</f>
        <v>275</v>
      </c>
      <c r="AU175" s="4">
        <f t="shared" si="59"/>
        <v>269.98579999999998</v>
      </c>
    </row>
    <row r="176" spans="4:47" ht="15.75" x14ac:dyDescent="0.3">
      <c r="D176" s="7">
        <v>169</v>
      </c>
      <c r="E176" s="8">
        <f>(D176/Graph!$C$3)*(D176/Graph!$C$3)*(D176/Graph!$C$3)*Graph!$C$4</f>
        <v>213.10900000000004</v>
      </c>
      <c r="F176" s="4">
        <f t="shared" si="46"/>
        <v>270.54453999999998</v>
      </c>
      <c r="G176" s="4">
        <f t="shared" si="47"/>
        <v>57.435539999999946</v>
      </c>
      <c r="H176" s="13">
        <f t="shared" si="48"/>
        <v>41.808883904616089</v>
      </c>
      <c r="I176" s="4"/>
      <c r="J176" s="12">
        <f t="shared" si="49"/>
        <v>42846.912839999961</v>
      </c>
      <c r="K176" s="9">
        <f t="shared" si="44"/>
        <v>567.13499606087385</v>
      </c>
      <c r="L176" s="9">
        <f t="shared" si="50"/>
        <v>75.549759999999992</v>
      </c>
      <c r="M176" s="9">
        <f t="shared" si="51"/>
        <v>0.447039999999987</v>
      </c>
      <c r="N176" s="13">
        <f t="shared" si="45"/>
        <v>1.2156593657394017</v>
      </c>
      <c r="O176" s="4"/>
      <c r="P176" s="12">
        <f t="shared" si="52"/>
        <v>0</v>
      </c>
      <c r="Q176" s="4">
        <f t="shared" si="53"/>
        <v>0</v>
      </c>
      <c r="R176" s="4">
        <f t="shared" si="54"/>
        <v>0</v>
      </c>
      <c r="S176" s="4">
        <f t="shared" si="55"/>
        <v>270.54453999999998</v>
      </c>
      <c r="T176" s="4"/>
      <c r="U176" s="11">
        <f>$D176/Graph!F$50</f>
        <v>20639.057399999998</v>
      </c>
      <c r="V176" s="5">
        <f>INDEX(Graph!$D$26:$D$40,MATCH(U176,Graph!$D$26:$D$40,1))</f>
        <v>6500</v>
      </c>
      <c r="W176" s="7">
        <f>INDEX(Graph!$E$26:$E$40,MATCH(U176,Graph!$D$26:$D$40,1))</f>
        <v>0</v>
      </c>
      <c r="X176" s="5">
        <f>INDEX(Graph!$D$26:$D$40,MATCH(U176,Graph!$D$26:$D$40,1)+1)</f>
        <v>100000</v>
      </c>
      <c r="Y176" s="7">
        <f>INDEX(Graph!$E$26:$E$40,MATCH(U176,Graph!$D$26:$D$40,1)+1)</f>
        <v>0</v>
      </c>
      <c r="Z176" s="4">
        <f t="shared" si="56"/>
        <v>0</v>
      </c>
      <c r="AA176" s="7"/>
      <c r="AB176" s="11">
        <f>$D178/Graph!G$50</f>
        <v>11124.114299999999</v>
      </c>
      <c r="AC176" s="5">
        <f>INDEX(Graph!$D$26:$D$40,MATCH(AB176,Graph!$D$26:$D$40,1))</f>
        <v>6500</v>
      </c>
      <c r="AD176" s="7">
        <f>INDEX(Graph!$E$26:$E$40,MATCH(AB176,Graph!$D$26:$D$40,1))</f>
        <v>0</v>
      </c>
      <c r="AE176" s="5">
        <f>INDEX(Graph!$D$26:$D$40,MATCH(AB176,Graph!$D$26:$D$40,1)+1)</f>
        <v>100000</v>
      </c>
      <c r="AF176" s="7">
        <f>INDEX(Graph!$E$26:$E$40,MATCH(AB176,Graph!$D$26:$D$40,1)+1)</f>
        <v>0</v>
      </c>
      <c r="AG176" s="4">
        <f t="shared" si="57"/>
        <v>0</v>
      </c>
      <c r="AH176" s="7"/>
      <c r="AI176" s="11">
        <f>$D178/Graph!H$50</f>
        <v>6824.61</v>
      </c>
      <c r="AJ176" s="5">
        <f>INDEX(Graph!$D$26:$D$40,MATCH(AI176,Graph!$D$26:$D$40,1))</f>
        <v>6500</v>
      </c>
      <c r="AK176" s="7">
        <f>INDEX(Graph!$E$26:$E$40,MATCH(AI176,Graph!$D$26:$D$40,1))</f>
        <v>0</v>
      </c>
      <c r="AL176" s="5">
        <f>INDEX(Graph!$D$26:$D$40,MATCH(AI176,Graph!$D$26:$D$40,1)+1)</f>
        <v>100000</v>
      </c>
      <c r="AM176" s="7">
        <f>INDEX(Graph!$E$26:$E$40,MATCH(AI176,Graph!$D$26:$D$40,1)+1)</f>
        <v>0</v>
      </c>
      <c r="AN176" s="4">
        <f t="shared" si="58"/>
        <v>0</v>
      </c>
      <c r="AO176" s="7"/>
      <c r="AP176" s="11">
        <f>$D178/Graph!I$50</f>
        <v>4777.226999999998</v>
      </c>
      <c r="AQ176" s="5">
        <f>INDEX(Graph!$D$26:$D$40,MATCH(AP176,Graph!$D$26:$D$40,1))</f>
        <v>4500</v>
      </c>
      <c r="AR176" s="7">
        <f>INDEX(Graph!$E$26:$E$40,MATCH(AP176,Graph!$D$26:$D$40,1))</f>
        <v>265</v>
      </c>
      <c r="AS176" s="5">
        <f>INDEX(Graph!$D$26:$D$40,MATCH(AP176,Graph!$D$26:$D$40,1)+1)</f>
        <v>5000</v>
      </c>
      <c r="AT176" s="7">
        <f>INDEX(Graph!$E$26:$E$40,MATCH(AP176,Graph!$D$26:$D$40,1)+1)</f>
        <v>275</v>
      </c>
      <c r="AU176" s="4">
        <f t="shared" si="59"/>
        <v>270.54453999999998</v>
      </c>
    </row>
    <row r="177" spans="4:47" ht="15.75" x14ac:dyDescent="0.3">
      <c r="D177" s="7">
        <v>170</v>
      </c>
      <c r="E177" s="8">
        <f>(D177/Graph!$C$3)*(D177/Graph!$C$3)*(D177/Graph!$C$3)*Graph!$C$4</f>
        <v>216.91442876649981</v>
      </c>
      <c r="F177" s="4">
        <f t="shared" si="46"/>
        <v>271.10327999999998</v>
      </c>
      <c r="G177" s="4">
        <f t="shared" si="47"/>
        <v>54.188851233500174</v>
      </c>
      <c r="H177" s="13">
        <f t="shared" si="48"/>
        <v>43.105002917401535</v>
      </c>
      <c r="I177" s="4"/>
      <c r="J177" s="12">
        <f t="shared" si="49"/>
        <v>40424.883020191126</v>
      </c>
      <c r="K177" s="9">
        <f t="shared" si="44"/>
        <v>531.92875252893714</v>
      </c>
      <c r="L177" s="9">
        <f t="shared" si="50"/>
        <v>75.996799999999993</v>
      </c>
      <c r="M177" s="9">
        <f t="shared" si="51"/>
        <v>0.44704000000000121</v>
      </c>
      <c r="N177" s="13">
        <f t="shared" si="45"/>
        <v>1.2961190127854498</v>
      </c>
      <c r="O177" s="4"/>
      <c r="P177" s="12">
        <f t="shared" si="52"/>
        <v>0</v>
      </c>
      <c r="Q177" s="4">
        <f t="shared" si="53"/>
        <v>0</v>
      </c>
      <c r="R177" s="4">
        <f t="shared" si="54"/>
        <v>0</v>
      </c>
      <c r="S177" s="4">
        <f t="shared" si="55"/>
        <v>271.10327999999998</v>
      </c>
      <c r="T177" s="4"/>
      <c r="U177" s="11">
        <f>$D177/Graph!F$50</f>
        <v>20761.181999999997</v>
      </c>
      <c r="V177" s="5">
        <f>INDEX(Graph!$D$26:$D$40,MATCH(U177,Graph!$D$26:$D$40,1))</f>
        <v>6500</v>
      </c>
      <c r="W177" s="7">
        <f>INDEX(Graph!$E$26:$E$40,MATCH(U177,Graph!$D$26:$D$40,1))</f>
        <v>0</v>
      </c>
      <c r="X177" s="5">
        <f>INDEX(Graph!$D$26:$D$40,MATCH(U177,Graph!$D$26:$D$40,1)+1)</f>
        <v>100000</v>
      </c>
      <c r="Y177" s="7">
        <f>INDEX(Graph!$E$26:$E$40,MATCH(U177,Graph!$D$26:$D$40,1)+1)</f>
        <v>0</v>
      </c>
      <c r="Z177" s="4">
        <f t="shared" si="56"/>
        <v>0</v>
      </c>
      <c r="AA177" s="7"/>
      <c r="AB177" s="11">
        <f>$D179/Graph!G$50</f>
        <v>11189.167599999999</v>
      </c>
      <c r="AC177" s="5">
        <f>INDEX(Graph!$D$26:$D$40,MATCH(AB177,Graph!$D$26:$D$40,1))</f>
        <v>6500</v>
      </c>
      <c r="AD177" s="7">
        <f>INDEX(Graph!$E$26:$E$40,MATCH(AB177,Graph!$D$26:$D$40,1))</f>
        <v>0</v>
      </c>
      <c r="AE177" s="5">
        <f>INDEX(Graph!$D$26:$D$40,MATCH(AB177,Graph!$D$26:$D$40,1)+1)</f>
        <v>100000</v>
      </c>
      <c r="AF177" s="7">
        <f>INDEX(Graph!$E$26:$E$40,MATCH(AB177,Graph!$D$26:$D$40,1)+1)</f>
        <v>0</v>
      </c>
      <c r="AG177" s="4">
        <f t="shared" si="57"/>
        <v>0</v>
      </c>
      <c r="AH177" s="7"/>
      <c r="AI177" s="11">
        <f>$D179/Graph!H$50</f>
        <v>6864.5199999999995</v>
      </c>
      <c r="AJ177" s="5">
        <f>INDEX(Graph!$D$26:$D$40,MATCH(AI177,Graph!$D$26:$D$40,1))</f>
        <v>6500</v>
      </c>
      <c r="AK177" s="7">
        <f>INDEX(Graph!$E$26:$E$40,MATCH(AI177,Graph!$D$26:$D$40,1))</f>
        <v>0</v>
      </c>
      <c r="AL177" s="5">
        <f>INDEX(Graph!$D$26:$D$40,MATCH(AI177,Graph!$D$26:$D$40,1)+1)</f>
        <v>100000</v>
      </c>
      <c r="AM177" s="7">
        <f>INDEX(Graph!$E$26:$E$40,MATCH(AI177,Graph!$D$26:$D$40,1)+1)</f>
        <v>0</v>
      </c>
      <c r="AN177" s="4">
        <f t="shared" si="58"/>
        <v>0</v>
      </c>
      <c r="AO177" s="7"/>
      <c r="AP177" s="11">
        <f>$D179/Graph!I$50</f>
        <v>4805.1639999999989</v>
      </c>
      <c r="AQ177" s="5">
        <f>INDEX(Graph!$D$26:$D$40,MATCH(AP177,Graph!$D$26:$D$40,1))</f>
        <v>4500</v>
      </c>
      <c r="AR177" s="7">
        <f>INDEX(Graph!$E$26:$E$40,MATCH(AP177,Graph!$D$26:$D$40,1))</f>
        <v>265</v>
      </c>
      <c r="AS177" s="5">
        <f>INDEX(Graph!$D$26:$D$40,MATCH(AP177,Graph!$D$26:$D$40,1)+1)</f>
        <v>5000</v>
      </c>
      <c r="AT177" s="7">
        <f>INDEX(Graph!$E$26:$E$40,MATCH(AP177,Graph!$D$26:$D$40,1)+1)</f>
        <v>275</v>
      </c>
      <c r="AU177" s="4">
        <f t="shared" si="59"/>
        <v>271.10327999999998</v>
      </c>
    </row>
    <row r="178" spans="4:47" ht="15.75" x14ac:dyDescent="0.3">
      <c r="D178" s="7">
        <v>171</v>
      </c>
      <c r="E178" s="8">
        <f>(D178/Graph!$C$3)*(D178/Graph!$C$3)*(D178/Graph!$C$3)*Graph!$C$4</f>
        <v>220.76489167045969</v>
      </c>
      <c r="F178" s="4">
        <f t="shared" si="46"/>
        <v>271.66201999999998</v>
      </c>
      <c r="G178" s="4">
        <f t="shared" si="47"/>
        <v>50.897128329540294</v>
      </c>
      <c r="H178" s="13">
        <f t="shared" si="48"/>
        <v>44.493064502030812</v>
      </c>
      <c r="I178" s="4"/>
      <c r="J178" s="12">
        <f t="shared" si="49"/>
        <v>37969.257733837061</v>
      </c>
      <c r="K178" s="9">
        <f t="shared" si="44"/>
        <v>496.69479887244103</v>
      </c>
      <c r="L178" s="9">
        <f t="shared" si="50"/>
        <v>76.443839999999994</v>
      </c>
      <c r="M178" s="9">
        <f t="shared" si="51"/>
        <v>0.44704000000000121</v>
      </c>
      <c r="N178" s="13">
        <f t="shared" si="45"/>
        <v>1.3880615846292799</v>
      </c>
      <c r="O178" s="4"/>
      <c r="P178" s="12">
        <f t="shared" si="52"/>
        <v>0</v>
      </c>
      <c r="Q178" s="4">
        <f t="shared" si="53"/>
        <v>0</v>
      </c>
      <c r="R178" s="4">
        <f t="shared" si="54"/>
        <v>0</v>
      </c>
      <c r="S178" s="4">
        <f t="shared" si="55"/>
        <v>271.66201999999998</v>
      </c>
      <c r="T178" s="4"/>
      <c r="U178" s="11">
        <f>$D178/Graph!F$50</f>
        <v>20883.306599999996</v>
      </c>
      <c r="V178" s="5">
        <f>INDEX(Graph!$D$26:$D$40,MATCH(U178,Graph!$D$26:$D$40,1))</f>
        <v>6500</v>
      </c>
      <c r="W178" s="7">
        <f>INDEX(Graph!$E$26:$E$40,MATCH(U178,Graph!$D$26:$D$40,1))</f>
        <v>0</v>
      </c>
      <c r="X178" s="5">
        <f>INDEX(Graph!$D$26:$D$40,MATCH(U178,Graph!$D$26:$D$40,1)+1)</f>
        <v>100000</v>
      </c>
      <c r="Y178" s="7">
        <f>INDEX(Graph!$E$26:$E$40,MATCH(U178,Graph!$D$26:$D$40,1)+1)</f>
        <v>0</v>
      </c>
      <c r="Z178" s="4">
        <f t="shared" si="56"/>
        <v>0</v>
      </c>
      <c r="AA178" s="7"/>
      <c r="AB178" s="11">
        <f>$D180/Graph!G$50</f>
        <v>11254.220899999998</v>
      </c>
      <c r="AC178" s="5">
        <f>INDEX(Graph!$D$26:$D$40,MATCH(AB178,Graph!$D$26:$D$40,1))</f>
        <v>6500</v>
      </c>
      <c r="AD178" s="7">
        <f>INDEX(Graph!$E$26:$E$40,MATCH(AB178,Graph!$D$26:$D$40,1))</f>
        <v>0</v>
      </c>
      <c r="AE178" s="5">
        <f>INDEX(Graph!$D$26:$D$40,MATCH(AB178,Graph!$D$26:$D$40,1)+1)</f>
        <v>100000</v>
      </c>
      <c r="AF178" s="7">
        <f>INDEX(Graph!$E$26:$E$40,MATCH(AB178,Graph!$D$26:$D$40,1)+1)</f>
        <v>0</v>
      </c>
      <c r="AG178" s="4">
        <f t="shared" si="57"/>
        <v>0</v>
      </c>
      <c r="AH178" s="7"/>
      <c r="AI178" s="11">
        <f>$D180/Graph!H$50</f>
        <v>6904.4299999999994</v>
      </c>
      <c r="AJ178" s="5">
        <f>INDEX(Graph!$D$26:$D$40,MATCH(AI178,Graph!$D$26:$D$40,1))</f>
        <v>6500</v>
      </c>
      <c r="AK178" s="7">
        <f>INDEX(Graph!$E$26:$E$40,MATCH(AI178,Graph!$D$26:$D$40,1))</f>
        <v>0</v>
      </c>
      <c r="AL178" s="5">
        <f>INDEX(Graph!$D$26:$D$40,MATCH(AI178,Graph!$D$26:$D$40,1)+1)</f>
        <v>100000</v>
      </c>
      <c r="AM178" s="7">
        <f>INDEX(Graph!$E$26:$E$40,MATCH(AI178,Graph!$D$26:$D$40,1)+1)</f>
        <v>0</v>
      </c>
      <c r="AN178" s="4">
        <f t="shared" si="58"/>
        <v>0</v>
      </c>
      <c r="AO178" s="7"/>
      <c r="AP178" s="11">
        <f>$D180/Graph!I$50</f>
        <v>4833.1009999999987</v>
      </c>
      <c r="AQ178" s="5">
        <f>INDEX(Graph!$D$26:$D$40,MATCH(AP178,Graph!$D$26:$D$40,1))</f>
        <v>4500</v>
      </c>
      <c r="AR178" s="7">
        <f>INDEX(Graph!$E$26:$E$40,MATCH(AP178,Graph!$D$26:$D$40,1))</f>
        <v>265</v>
      </c>
      <c r="AS178" s="5">
        <f>INDEX(Graph!$D$26:$D$40,MATCH(AP178,Graph!$D$26:$D$40,1)+1)</f>
        <v>5000</v>
      </c>
      <c r="AT178" s="7">
        <f>INDEX(Graph!$E$26:$E$40,MATCH(AP178,Graph!$D$26:$D$40,1)+1)</f>
        <v>275</v>
      </c>
      <c r="AU178" s="4">
        <f t="shared" si="59"/>
        <v>271.66201999999998</v>
      </c>
    </row>
    <row r="179" spans="4:47" ht="15.75" x14ac:dyDescent="0.3">
      <c r="D179" s="7">
        <v>172</v>
      </c>
      <c r="E179" s="8">
        <f>(D179/Graph!$C$3)*(D179/Graph!$C$3)*(D179/Graph!$C$3)*Graph!$C$4</f>
        <v>224.66065361857076</v>
      </c>
      <c r="F179" s="4">
        <f t="shared" si="46"/>
        <v>272.22075999999998</v>
      </c>
      <c r="G179" s="4">
        <f t="shared" si="47"/>
        <v>47.560106381429222</v>
      </c>
      <c r="H179" s="13">
        <f t="shared" si="48"/>
        <v>45.987205332366898</v>
      </c>
      <c r="I179" s="4"/>
      <c r="J179" s="12">
        <f t="shared" si="49"/>
        <v>35479.839360546197</v>
      </c>
      <c r="K179" s="9">
        <f t="shared" si="44"/>
        <v>461.43104826666308</v>
      </c>
      <c r="L179" s="9">
        <f t="shared" si="50"/>
        <v>76.890879999999996</v>
      </c>
      <c r="M179" s="9">
        <f t="shared" si="51"/>
        <v>0.44704000000000121</v>
      </c>
      <c r="N179" s="13">
        <f t="shared" si="45"/>
        <v>1.4941408303360846</v>
      </c>
      <c r="O179" s="4"/>
      <c r="P179" s="12">
        <f t="shared" si="52"/>
        <v>0</v>
      </c>
      <c r="Q179" s="4">
        <f t="shared" si="53"/>
        <v>0</v>
      </c>
      <c r="R179" s="4">
        <f t="shared" si="54"/>
        <v>0</v>
      </c>
      <c r="S179" s="4">
        <f t="shared" si="55"/>
        <v>272.22075999999998</v>
      </c>
      <c r="T179" s="4"/>
      <c r="U179" s="11">
        <f>$D179/Graph!F$50</f>
        <v>21005.431199999995</v>
      </c>
      <c r="V179" s="5">
        <f>INDEX(Graph!$D$26:$D$40,MATCH(U179,Graph!$D$26:$D$40,1))</f>
        <v>6500</v>
      </c>
      <c r="W179" s="7">
        <f>INDEX(Graph!$E$26:$E$40,MATCH(U179,Graph!$D$26:$D$40,1))</f>
        <v>0</v>
      </c>
      <c r="X179" s="5">
        <f>INDEX(Graph!$D$26:$D$40,MATCH(U179,Graph!$D$26:$D$40,1)+1)</f>
        <v>100000</v>
      </c>
      <c r="Y179" s="7">
        <f>INDEX(Graph!$E$26:$E$40,MATCH(U179,Graph!$D$26:$D$40,1)+1)</f>
        <v>0</v>
      </c>
      <c r="Z179" s="4">
        <f t="shared" si="56"/>
        <v>0</v>
      </c>
      <c r="AA179" s="7"/>
      <c r="AB179" s="11">
        <f>$D181/Graph!G$50</f>
        <v>11319.274199999998</v>
      </c>
      <c r="AC179" s="5">
        <f>INDEX(Graph!$D$26:$D$40,MATCH(AB179,Graph!$D$26:$D$40,1))</f>
        <v>6500</v>
      </c>
      <c r="AD179" s="7">
        <f>INDEX(Graph!$E$26:$E$40,MATCH(AB179,Graph!$D$26:$D$40,1))</f>
        <v>0</v>
      </c>
      <c r="AE179" s="5">
        <f>INDEX(Graph!$D$26:$D$40,MATCH(AB179,Graph!$D$26:$D$40,1)+1)</f>
        <v>100000</v>
      </c>
      <c r="AF179" s="7">
        <f>INDEX(Graph!$E$26:$E$40,MATCH(AB179,Graph!$D$26:$D$40,1)+1)</f>
        <v>0</v>
      </c>
      <c r="AG179" s="4">
        <f t="shared" si="57"/>
        <v>0</v>
      </c>
      <c r="AH179" s="7"/>
      <c r="AI179" s="11">
        <f>$D181/Graph!H$50</f>
        <v>6944.3399999999992</v>
      </c>
      <c r="AJ179" s="5">
        <f>INDEX(Graph!$D$26:$D$40,MATCH(AI179,Graph!$D$26:$D$40,1))</f>
        <v>6500</v>
      </c>
      <c r="AK179" s="7">
        <f>INDEX(Graph!$E$26:$E$40,MATCH(AI179,Graph!$D$26:$D$40,1))</f>
        <v>0</v>
      </c>
      <c r="AL179" s="5">
        <f>INDEX(Graph!$D$26:$D$40,MATCH(AI179,Graph!$D$26:$D$40,1)+1)</f>
        <v>100000</v>
      </c>
      <c r="AM179" s="7">
        <f>INDEX(Graph!$E$26:$E$40,MATCH(AI179,Graph!$D$26:$D$40,1)+1)</f>
        <v>0</v>
      </c>
      <c r="AN179" s="4">
        <f t="shared" si="58"/>
        <v>0</v>
      </c>
      <c r="AO179" s="7"/>
      <c r="AP179" s="11">
        <f>$D181/Graph!I$50</f>
        <v>4861.0379999999986</v>
      </c>
      <c r="AQ179" s="5">
        <f>INDEX(Graph!$D$26:$D$40,MATCH(AP179,Graph!$D$26:$D$40,1))</f>
        <v>4500</v>
      </c>
      <c r="AR179" s="7">
        <f>INDEX(Graph!$E$26:$E$40,MATCH(AP179,Graph!$D$26:$D$40,1))</f>
        <v>265</v>
      </c>
      <c r="AS179" s="5">
        <f>INDEX(Graph!$D$26:$D$40,MATCH(AP179,Graph!$D$26:$D$40,1)+1)</f>
        <v>5000</v>
      </c>
      <c r="AT179" s="7">
        <f>INDEX(Graph!$E$26:$E$40,MATCH(AP179,Graph!$D$26:$D$40,1)+1)</f>
        <v>275</v>
      </c>
      <c r="AU179" s="4">
        <f t="shared" si="59"/>
        <v>272.22075999999998</v>
      </c>
    </row>
    <row r="180" spans="4:47" ht="15.75" x14ac:dyDescent="0.3">
      <c r="D180" s="7">
        <v>173</v>
      </c>
      <c r="E180" s="8">
        <f>(D180/Graph!$C$3)*(D180/Graph!$C$3)*(D180/Graph!$C$3)*Graph!$C$4</f>
        <v>228.60197951752386</v>
      </c>
      <c r="F180" s="4">
        <f t="shared" si="46"/>
        <v>272.77949999999998</v>
      </c>
      <c r="G180" s="4">
        <f t="shared" si="47"/>
        <v>44.177520482476126</v>
      </c>
      <c r="H180" s="13">
        <f t="shared" si="48"/>
        <v>47.605101590383747</v>
      </c>
      <c r="I180" s="4"/>
      <c r="J180" s="12">
        <f t="shared" si="49"/>
        <v>32956.43027992719</v>
      </c>
      <c r="K180" s="9">
        <f t="shared" si="44"/>
        <v>426.13546213716626</v>
      </c>
      <c r="L180" s="9">
        <f t="shared" si="50"/>
        <v>77.337919999999997</v>
      </c>
      <c r="M180" s="9">
        <f t="shared" si="51"/>
        <v>0.44704000000000121</v>
      </c>
      <c r="N180" s="13">
        <f t="shared" si="45"/>
        <v>1.617896258016849</v>
      </c>
      <c r="O180" s="4"/>
      <c r="P180" s="12">
        <f t="shared" si="52"/>
        <v>0</v>
      </c>
      <c r="Q180" s="4">
        <f t="shared" si="53"/>
        <v>0</v>
      </c>
      <c r="R180" s="4">
        <f t="shared" si="54"/>
        <v>0</v>
      </c>
      <c r="S180" s="4">
        <f t="shared" si="55"/>
        <v>272.77949999999998</v>
      </c>
      <c r="T180" s="4"/>
      <c r="U180" s="11">
        <f>$D180/Graph!F$50</f>
        <v>21127.555799999998</v>
      </c>
      <c r="V180" s="5">
        <f>INDEX(Graph!$D$26:$D$40,MATCH(U180,Graph!$D$26:$D$40,1))</f>
        <v>6500</v>
      </c>
      <c r="W180" s="7">
        <f>INDEX(Graph!$E$26:$E$40,MATCH(U180,Graph!$D$26:$D$40,1))</f>
        <v>0</v>
      </c>
      <c r="X180" s="5">
        <f>INDEX(Graph!$D$26:$D$40,MATCH(U180,Graph!$D$26:$D$40,1)+1)</f>
        <v>100000</v>
      </c>
      <c r="Y180" s="7">
        <f>INDEX(Graph!$E$26:$E$40,MATCH(U180,Graph!$D$26:$D$40,1)+1)</f>
        <v>0</v>
      </c>
      <c r="Z180" s="4">
        <f t="shared" si="56"/>
        <v>0</v>
      </c>
      <c r="AA180" s="7"/>
      <c r="AB180" s="11">
        <f>$D182/Graph!G$50</f>
        <v>11384.327499999999</v>
      </c>
      <c r="AC180" s="5">
        <f>INDEX(Graph!$D$26:$D$40,MATCH(AB180,Graph!$D$26:$D$40,1))</f>
        <v>6500</v>
      </c>
      <c r="AD180" s="7">
        <f>INDEX(Graph!$E$26:$E$40,MATCH(AB180,Graph!$D$26:$D$40,1))</f>
        <v>0</v>
      </c>
      <c r="AE180" s="5">
        <f>INDEX(Graph!$D$26:$D$40,MATCH(AB180,Graph!$D$26:$D$40,1)+1)</f>
        <v>100000</v>
      </c>
      <c r="AF180" s="7">
        <f>INDEX(Graph!$E$26:$E$40,MATCH(AB180,Graph!$D$26:$D$40,1)+1)</f>
        <v>0</v>
      </c>
      <c r="AG180" s="4">
        <f t="shared" si="57"/>
        <v>0</v>
      </c>
      <c r="AH180" s="7"/>
      <c r="AI180" s="11">
        <f>$D182/Graph!H$50</f>
        <v>6984.2499999999991</v>
      </c>
      <c r="AJ180" s="5">
        <f>INDEX(Graph!$D$26:$D$40,MATCH(AI180,Graph!$D$26:$D$40,1))</f>
        <v>6500</v>
      </c>
      <c r="AK180" s="7">
        <f>INDEX(Graph!$E$26:$E$40,MATCH(AI180,Graph!$D$26:$D$40,1))</f>
        <v>0</v>
      </c>
      <c r="AL180" s="5">
        <f>INDEX(Graph!$D$26:$D$40,MATCH(AI180,Graph!$D$26:$D$40,1)+1)</f>
        <v>100000</v>
      </c>
      <c r="AM180" s="7">
        <f>INDEX(Graph!$E$26:$E$40,MATCH(AI180,Graph!$D$26:$D$40,1)+1)</f>
        <v>0</v>
      </c>
      <c r="AN180" s="4">
        <f t="shared" si="58"/>
        <v>0</v>
      </c>
      <c r="AO180" s="7"/>
      <c r="AP180" s="11">
        <f>$D182/Graph!I$50</f>
        <v>4888.9749999999985</v>
      </c>
      <c r="AQ180" s="5">
        <f>INDEX(Graph!$D$26:$D$40,MATCH(AP180,Graph!$D$26:$D$40,1))</f>
        <v>4500</v>
      </c>
      <c r="AR180" s="7">
        <f>INDEX(Graph!$E$26:$E$40,MATCH(AP180,Graph!$D$26:$D$40,1))</f>
        <v>265</v>
      </c>
      <c r="AS180" s="5">
        <f>INDEX(Graph!$D$26:$D$40,MATCH(AP180,Graph!$D$26:$D$40,1)+1)</f>
        <v>5000</v>
      </c>
      <c r="AT180" s="7">
        <f>INDEX(Graph!$E$26:$E$40,MATCH(AP180,Graph!$D$26:$D$40,1)+1)</f>
        <v>275</v>
      </c>
      <c r="AU180" s="4">
        <f t="shared" si="59"/>
        <v>272.77949999999998</v>
      </c>
    </row>
    <row r="181" spans="4:47" ht="15.75" x14ac:dyDescent="0.3">
      <c r="D181" s="7">
        <v>174</v>
      </c>
      <c r="E181" s="8">
        <f>(D181/Graph!$C$3)*(D181/Graph!$C$3)*(D181/Graph!$C$3)*Graph!$C$4</f>
        <v>232.58913427400992</v>
      </c>
      <c r="F181" s="4">
        <f t="shared" si="46"/>
        <v>273.33823999999998</v>
      </c>
      <c r="G181" s="4">
        <f t="shared" si="47"/>
        <v>40.749105725990063</v>
      </c>
      <c r="H181" s="13">
        <f t="shared" si="48"/>
        <v>49.36925793280502</v>
      </c>
      <c r="I181" s="4"/>
      <c r="J181" s="12">
        <f t="shared" si="49"/>
        <v>30398.832871588587</v>
      </c>
      <c r="K181" s="9">
        <f t="shared" si="44"/>
        <v>390.80604877329228</v>
      </c>
      <c r="L181" s="9">
        <f t="shared" si="50"/>
        <v>77.784959999999998</v>
      </c>
      <c r="M181" s="9">
        <f t="shared" si="51"/>
        <v>0.44704000000000121</v>
      </c>
      <c r="N181" s="13">
        <f t="shared" si="45"/>
        <v>1.7641563424212754</v>
      </c>
      <c r="O181" s="4"/>
      <c r="P181" s="12">
        <f t="shared" si="52"/>
        <v>0</v>
      </c>
      <c r="Q181" s="4">
        <f t="shared" si="53"/>
        <v>0</v>
      </c>
      <c r="R181" s="4">
        <f t="shared" si="54"/>
        <v>0</v>
      </c>
      <c r="S181" s="4">
        <f t="shared" si="55"/>
        <v>273.33823999999998</v>
      </c>
      <c r="T181" s="4"/>
      <c r="U181" s="11">
        <f>$D181/Graph!F$50</f>
        <v>21249.680399999997</v>
      </c>
      <c r="V181" s="5">
        <f>INDEX(Graph!$D$26:$D$40,MATCH(U181,Graph!$D$26:$D$40,1))</f>
        <v>6500</v>
      </c>
      <c r="W181" s="7">
        <f>INDEX(Graph!$E$26:$E$40,MATCH(U181,Graph!$D$26:$D$40,1))</f>
        <v>0</v>
      </c>
      <c r="X181" s="5">
        <f>INDEX(Graph!$D$26:$D$40,MATCH(U181,Graph!$D$26:$D$40,1)+1)</f>
        <v>100000</v>
      </c>
      <c r="Y181" s="7">
        <f>INDEX(Graph!$E$26:$E$40,MATCH(U181,Graph!$D$26:$D$40,1)+1)</f>
        <v>0</v>
      </c>
      <c r="Z181" s="4">
        <f t="shared" si="56"/>
        <v>0</v>
      </c>
      <c r="AA181" s="7"/>
      <c r="AB181" s="11">
        <f>$D183/Graph!G$50</f>
        <v>11449.380799999999</v>
      </c>
      <c r="AC181" s="5">
        <f>INDEX(Graph!$D$26:$D$40,MATCH(AB181,Graph!$D$26:$D$40,1))</f>
        <v>6500</v>
      </c>
      <c r="AD181" s="7">
        <f>INDEX(Graph!$E$26:$E$40,MATCH(AB181,Graph!$D$26:$D$40,1))</f>
        <v>0</v>
      </c>
      <c r="AE181" s="5">
        <f>INDEX(Graph!$D$26:$D$40,MATCH(AB181,Graph!$D$26:$D$40,1)+1)</f>
        <v>100000</v>
      </c>
      <c r="AF181" s="7">
        <f>INDEX(Graph!$E$26:$E$40,MATCH(AB181,Graph!$D$26:$D$40,1)+1)</f>
        <v>0</v>
      </c>
      <c r="AG181" s="4">
        <f t="shared" si="57"/>
        <v>0</v>
      </c>
      <c r="AH181" s="7"/>
      <c r="AI181" s="11">
        <f>$D183/Graph!H$50</f>
        <v>7024.16</v>
      </c>
      <c r="AJ181" s="5">
        <f>INDEX(Graph!$D$26:$D$40,MATCH(AI181,Graph!$D$26:$D$40,1))</f>
        <v>6500</v>
      </c>
      <c r="AK181" s="7">
        <f>INDEX(Graph!$E$26:$E$40,MATCH(AI181,Graph!$D$26:$D$40,1))</f>
        <v>0</v>
      </c>
      <c r="AL181" s="5">
        <f>INDEX(Graph!$D$26:$D$40,MATCH(AI181,Graph!$D$26:$D$40,1)+1)</f>
        <v>100000</v>
      </c>
      <c r="AM181" s="7">
        <f>INDEX(Graph!$E$26:$E$40,MATCH(AI181,Graph!$D$26:$D$40,1)+1)</f>
        <v>0</v>
      </c>
      <c r="AN181" s="4">
        <f t="shared" si="58"/>
        <v>0</v>
      </c>
      <c r="AO181" s="7"/>
      <c r="AP181" s="11">
        <f>$D183/Graph!I$50</f>
        <v>4916.9119999999984</v>
      </c>
      <c r="AQ181" s="5">
        <f>INDEX(Graph!$D$26:$D$40,MATCH(AP181,Graph!$D$26:$D$40,1))</f>
        <v>4500</v>
      </c>
      <c r="AR181" s="7">
        <f>INDEX(Graph!$E$26:$E$40,MATCH(AP181,Graph!$D$26:$D$40,1))</f>
        <v>265</v>
      </c>
      <c r="AS181" s="5">
        <f>INDEX(Graph!$D$26:$D$40,MATCH(AP181,Graph!$D$26:$D$40,1)+1)</f>
        <v>5000</v>
      </c>
      <c r="AT181" s="7">
        <f>INDEX(Graph!$E$26:$E$40,MATCH(AP181,Graph!$D$26:$D$40,1)+1)</f>
        <v>275</v>
      </c>
      <c r="AU181" s="4">
        <f t="shared" si="59"/>
        <v>273.33823999999998</v>
      </c>
    </row>
    <row r="182" spans="4:47" ht="15.75" x14ac:dyDescent="0.3">
      <c r="D182" s="7">
        <v>175</v>
      </c>
      <c r="E182" s="8">
        <f>(D182/Graph!$C$3)*(D182/Graph!$C$3)*(D182/Graph!$C$3)*Graph!$C$4</f>
        <v>236.6223827947201</v>
      </c>
      <c r="F182" s="4">
        <f t="shared" si="46"/>
        <v>273.89697999999999</v>
      </c>
      <c r="G182" s="4">
        <f t="shared" si="47"/>
        <v>37.274597205279889</v>
      </c>
      <c r="H182" s="13">
        <f t="shared" si="48"/>
        <v>51.308941979657682</v>
      </c>
      <c r="I182" s="4"/>
      <c r="J182" s="12">
        <f t="shared" si="49"/>
        <v>27806.849515138798</v>
      </c>
      <c r="K182" s="9">
        <f t="shared" si="44"/>
        <v>355.44086198919621</v>
      </c>
      <c r="L182" s="9">
        <f t="shared" si="50"/>
        <v>78.231999999999999</v>
      </c>
      <c r="M182" s="9">
        <f t="shared" si="51"/>
        <v>0.44704000000000121</v>
      </c>
      <c r="N182" s="13">
        <f t="shared" si="45"/>
        <v>1.9396840468526599</v>
      </c>
      <c r="O182" s="4"/>
      <c r="P182" s="12">
        <f t="shared" si="52"/>
        <v>0</v>
      </c>
      <c r="Q182" s="4">
        <f t="shared" si="53"/>
        <v>0</v>
      </c>
      <c r="R182" s="4">
        <f t="shared" si="54"/>
        <v>0</v>
      </c>
      <c r="S182" s="4">
        <f t="shared" si="55"/>
        <v>273.89697999999999</v>
      </c>
      <c r="T182" s="4"/>
      <c r="U182" s="11">
        <f>$D182/Graph!F$50</f>
        <v>21371.804999999997</v>
      </c>
      <c r="V182" s="5">
        <f>INDEX(Graph!$D$26:$D$40,MATCH(U182,Graph!$D$26:$D$40,1))</f>
        <v>6500</v>
      </c>
      <c r="W182" s="7">
        <f>INDEX(Graph!$E$26:$E$40,MATCH(U182,Graph!$D$26:$D$40,1))</f>
        <v>0</v>
      </c>
      <c r="X182" s="5">
        <f>INDEX(Graph!$D$26:$D$40,MATCH(U182,Graph!$D$26:$D$40,1)+1)</f>
        <v>100000</v>
      </c>
      <c r="Y182" s="7">
        <f>INDEX(Graph!$E$26:$E$40,MATCH(U182,Graph!$D$26:$D$40,1)+1)</f>
        <v>0</v>
      </c>
      <c r="Z182" s="4">
        <f t="shared" si="56"/>
        <v>0</v>
      </c>
      <c r="AA182" s="7"/>
      <c r="AB182" s="11">
        <f>$D184/Graph!G$50</f>
        <v>11514.434099999999</v>
      </c>
      <c r="AC182" s="5">
        <f>INDEX(Graph!$D$26:$D$40,MATCH(AB182,Graph!$D$26:$D$40,1))</f>
        <v>6500</v>
      </c>
      <c r="AD182" s="7">
        <f>INDEX(Graph!$E$26:$E$40,MATCH(AB182,Graph!$D$26:$D$40,1))</f>
        <v>0</v>
      </c>
      <c r="AE182" s="5">
        <f>INDEX(Graph!$D$26:$D$40,MATCH(AB182,Graph!$D$26:$D$40,1)+1)</f>
        <v>100000</v>
      </c>
      <c r="AF182" s="7">
        <f>INDEX(Graph!$E$26:$E$40,MATCH(AB182,Graph!$D$26:$D$40,1)+1)</f>
        <v>0</v>
      </c>
      <c r="AG182" s="4">
        <f t="shared" si="57"/>
        <v>0</v>
      </c>
      <c r="AH182" s="7"/>
      <c r="AI182" s="11">
        <f>$D184/Graph!H$50</f>
        <v>7064.07</v>
      </c>
      <c r="AJ182" s="5">
        <f>INDEX(Graph!$D$26:$D$40,MATCH(AI182,Graph!$D$26:$D$40,1))</f>
        <v>6500</v>
      </c>
      <c r="AK182" s="7">
        <f>INDEX(Graph!$E$26:$E$40,MATCH(AI182,Graph!$D$26:$D$40,1))</f>
        <v>0</v>
      </c>
      <c r="AL182" s="5">
        <f>INDEX(Graph!$D$26:$D$40,MATCH(AI182,Graph!$D$26:$D$40,1)+1)</f>
        <v>100000</v>
      </c>
      <c r="AM182" s="7">
        <f>INDEX(Graph!$E$26:$E$40,MATCH(AI182,Graph!$D$26:$D$40,1)+1)</f>
        <v>0</v>
      </c>
      <c r="AN182" s="4">
        <f t="shared" si="58"/>
        <v>0</v>
      </c>
      <c r="AO182" s="7"/>
      <c r="AP182" s="11">
        <f>$D184/Graph!I$50</f>
        <v>4944.8489999999983</v>
      </c>
      <c r="AQ182" s="5">
        <f>INDEX(Graph!$D$26:$D$40,MATCH(AP182,Graph!$D$26:$D$40,1))</f>
        <v>4500</v>
      </c>
      <c r="AR182" s="7">
        <f>INDEX(Graph!$E$26:$E$40,MATCH(AP182,Graph!$D$26:$D$40,1))</f>
        <v>265</v>
      </c>
      <c r="AS182" s="5">
        <f>INDEX(Graph!$D$26:$D$40,MATCH(AP182,Graph!$D$26:$D$40,1)+1)</f>
        <v>5000</v>
      </c>
      <c r="AT182" s="7">
        <f>INDEX(Graph!$E$26:$E$40,MATCH(AP182,Graph!$D$26:$D$40,1)+1)</f>
        <v>275</v>
      </c>
      <c r="AU182" s="4">
        <f t="shared" si="59"/>
        <v>273.89697999999999</v>
      </c>
    </row>
    <row r="183" spans="4:47" ht="15.75" x14ac:dyDescent="0.3">
      <c r="D183" s="7">
        <v>176</v>
      </c>
      <c r="E183" s="8">
        <f>(D183/Graph!$C$3)*(D183/Graph!$C$3)*(D183/Graph!$C$3)*Graph!$C$4</f>
        <v>240.7019899863451</v>
      </c>
      <c r="F183" s="4">
        <f t="shared" si="46"/>
        <v>274.45571999999999</v>
      </c>
      <c r="G183" s="4">
        <f t="shared" si="47"/>
        <v>33.753730013654888</v>
      </c>
      <c r="H183" s="13">
        <f t="shared" si="48"/>
        <v>53.463195443199744</v>
      </c>
      <c r="I183" s="4"/>
      <c r="J183" s="12">
        <f t="shared" si="49"/>
        <v>25180.282590186547</v>
      </c>
      <c r="K183" s="9">
        <f t="shared" si="44"/>
        <v>320.03799983053364</v>
      </c>
      <c r="L183" s="9">
        <f t="shared" si="50"/>
        <v>78.679040000000001</v>
      </c>
      <c r="M183" s="9">
        <f t="shared" si="51"/>
        <v>0.44704000000000121</v>
      </c>
      <c r="N183" s="13">
        <f t="shared" si="45"/>
        <v>2.1542534635420649</v>
      </c>
      <c r="O183" s="4"/>
      <c r="P183" s="12">
        <f t="shared" si="52"/>
        <v>0</v>
      </c>
      <c r="Q183" s="4">
        <f t="shared" si="53"/>
        <v>0</v>
      </c>
      <c r="R183" s="4">
        <f t="shared" si="54"/>
        <v>0</v>
      </c>
      <c r="S183" s="4">
        <f t="shared" si="55"/>
        <v>274.45571999999999</v>
      </c>
      <c r="T183" s="4"/>
      <c r="U183" s="11">
        <f>$D183/Graph!F$50</f>
        <v>21493.929599999996</v>
      </c>
      <c r="V183" s="5">
        <f>INDEX(Graph!$D$26:$D$40,MATCH(U183,Graph!$D$26:$D$40,1))</f>
        <v>6500</v>
      </c>
      <c r="W183" s="7">
        <f>INDEX(Graph!$E$26:$E$40,MATCH(U183,Graph!$D$26:$D$40,1))</f>
        <v>0</v>
      </c>
      <c r="X183" s="5">
        <f>INDEX(Graph!$D$26:$D$40,MATCH(U183,Graph!$D$26:$D$40,1)+1)</f>
        <v>100000</v>
      </c>
      <c r="Y183" s="7">
        <f>INDEX(Graph!$E$26:$E$40,MATCH(U183,Graph!$D$26:$D$40,1)+1)</f>
        <v>0</v>
      </c>
      <c r="Z183" s="4">
        <f t="shared" si="56"/>
        <v>0</v>
      </c>
      <c r="AA183" s="7"/>
      <c r="AB183" s="11">
        <f>$D185/Graph!G$50</f>
        <v>11579.487399999998</v>
      </c>
      <c r="AC183" s="5">
        <f>INDEX(Graph!$D$26:$D$40,MATCH(AB183,Graph!$D$26:$D$40,1))</f>
        <v>6500</v>
      </c>
      <c r="AD183" s="7">
        <f>INDEX(Graph!$E$26:$E$40,MATCH(AB183,Graph!$D$26:$D$40,1))</f>
        <v>0</v>
      </c>
      <c r="AE183" s="5">
        <f>INDEX(Graph!$D$26:$D$40,MATCH(AB183,Graph!$D$26:$D$40,1)+1)</f>
        <v>100000</v>
      </c>
      <c r="AF183" s="7">
        <f>INDEX(Graph!$E$26:$E$40,MATCH(AB183,Graph!$D$26:$D$40,1)+1)</f>
        <v>0</v>
      </c>
      <c r="AG183" s="4">
        <f t="shared" si="57"/>
        <v>0</v>
      </c>
      <c r="AH183" s="7"/>
      <c r="AI183" s="11">
        <f>$D185/Graph!H$50</f>
        <v>7103.98</v>
      </c>
      <c r="AJ183" s="5">
        <f>INDEX(Graph!$D$26:$D$40,MATCH(AI183,Graph!$D$26:$D$40,1))</f>
        <v>6500</v>
      </c>
      <c r="AK183" s="7">
        <f>INDEX(Graph!$E$26:$E$40,MATCH(AI183,Graph!$D$26:$D$40,1))</f>
        <v>0</v>
      </c>
      <c r="AL183" s="5">
        <f>INDEX(Graph!$D$26:$D$40,MATCH(AI183,Graph!$D$26:$D$40,1)+1)</f>
        <v>100000</v>
      </c>
      <c r="AM183" s="7">
        <f>INDEX(Graph!$E$26:$E$40,MATCH(AI183,Graph!$D$26:$D$40,1)+1)</f>
        <v>0</v>
      </c>
      <c r="AN183" s="4">
        <f t="shared" si="58"/>
        <v>0</v>
      </c>
      <c r="AO183" s="7"/>
      <c r="AP183" s="11">
        <f>$D185/Graph!I$50</f>
        <v>4972.7859999999982</v>
      </c>
      <c r="AQ183" s="5">
        <f>INDEX(Graph!$D$26:$D$40,MATCH(AP183,Graph!$D$26:$D$40,1))</f>
        <v>4500</v>
      </c>
      <c r="AR183" s="7">
        <f>INDEX(Graph!$E$26:$E$40,MATCH(AP183,Graph!$D$26:$D$40,1))</f>
        <v>265</v>
      </c>
      <c r="AS183" s="5">
        <f>INDEX(Graph!$D$26:$D$40,MATCH(AP183,Graph!$D$26:$D$40,1)+1)</f>
        <v>5000</v>
      </c>
      <c r="AT183" s="7">
        <f>INDEX(Graph!$E$26:$E$40,MATCH(AP183,Graph!$D$26:$D$40,1)+1)</f>
        <v>275</v>
      </c>
      <c r="AU183" s="4">
        <f t="shared" si="59"/>
        <v>274.45571999999999</v>
      </c>
    </row>
    <row r="184" spans="4:47" ht="15.75" x14ac:dyDescent="0.3">
      <c r="D184" s="7">
        <v>177</v>
      </c>
      <c r="E184" s="8">
        <f>(D184/Graph!$C$3)*(D184/Graph!$C$3)*(D184/Graph!$C$3)*Graph!$C$4</f>
        <v>244.82822075557581</v>
      </c>
      <c r="F184" s="4">
        <f t="shared" si="46"/>
        <v>274.99277000000001</v>
      </c>
      <c r="G184" s="4">
        <f t="shared" si="47"/>
        <v>30.164549244424194</v>
      </c>
      <c r="H184" s="13">
        <f t="shared" si="48"/>
        <v>55.887472943064481</v>
      </c>
      <c r="I184" s="4"/>
      <c r="J184" s="12">
        <f t="shared" si="49"/>
        <v>22502.753736340448</v>
      </c>
      <c r="K184" s="9">
        <f t="shared" si="44"/>
        <v>284.39111019199294</v>
      </c>
      <c r="L184" s="9">
        <f t="shared" si="50"/>
        <v>79.126080000000002</v>
      </c>
      <c r="M184" s="9">
        <f t="shared" si="51"/>
        <v>0.44704000000000121</v>
      </c>
      <c r="N184" s="13">
        <f t="shared" si="45"/>
        <v>2.4242774998647381</v>
      </c>
      <c r="O184" s="4"/>
      <c r="P184" s="12">
        <f t="shared" si="52"/>
        <v>0</v>
      </c>
      <c r="Q184" s="4">
        <f t="shared" si="53"/>
        <v>0</v>
      </c>
      <c r="R184" s="4">
        <f t="shared" si="54"/>
        <v>0</v>
      </c>
      <c r="S184" s="4">
        <f t="shared" si="55"/>
        <v>274.99277000000001</v>
      </c>
      <c r="T184" s="4"/>
      <c r="U184" s="11">
        <f>$D184/Graph!F$50</f>
        <v>21616.054199999995</v>
      </c>
      <c r="V184" s="5">
        <f>INDEX(Graph!$D$26:$D$40,MATCH(U184,Graph!$D$26:$D$40,1))</f>
        <v>6500</v>
      </c>
      <c r="W184" s="7">
        <f>INDEX(Graph!$E$26:$E$40,MATCH(U184,Graph!$D$26:$D$40,1))</f>
        <v>0</v>
      </c>
      <c r="X184" s="5">
        <f>INDEX(Graph!$D$26:$D$40,MATCH(U184,Graph!$D$26:$D$40,1)+1)</f>
        <v>100000</v>
      </c>
      <c r="Y184" s="7">
        <f>INDEX(Graph!$E$26:$E$40,MATCH(U184,Graph!$D$26:$D$40,1)+1)</f>
        <v>0</v>
      </c>
      <c r="Z184" s="4">
        <f t="shared" si="56"/>
        <v>0</v>
      </c>
      <c r="AA184" s="7"/>
      <c r="AB184" s="11">
        <f>$D186/Graph!G$50</f>
        <v>11644.5407</v>
      </c>
      <c r="AC184" s="5">
        <f>INDEX(Graph!$D$26:$D$40,MATCH(AB184,Graph!$D$26:$D$40,1))</f>
        <v>6500</v>
      </c>
      <c r="AD184" s="7">
        <f>INDEX(Graph!$E$26:$E$40,MATCH(AB184,Graph!$D$26:$D$40,1))</f>
        <v>0</v>
      </c>
      <c r="AE184" s="5">
        <f>INDEX(Graph!$D$26:$D$40,MATCH(AB184,Graph!$D$26:$D$40,1)+1)</f>
        <v>100000</v>
      </c>
      <c r="AF184" s="7">
        <f>INDEX(Graph!$E$26:$E$40,MATCH(AB184,Graph!$D$26:$D$40,1)+1)</f>
        <v>0</v>
      </c>
      <c r="AG184" s="4">
        <f t="shared" si="57"/>
        <v>0</v>
      </c>
      <c r="AH184" s="7"/>
      <c r="AI184" s="11">
        <f>$D186/Graph!H$50</f>
        <v>7143.8899999999994</v>
      </c>
      <c r="AJ184" s="5">
        <f>INDEX(Graph!$D$26:$D$40,MATCH(AI184,Graph!$D$26:$D$40,1))</f>
        <v>6500</v>
      </c>
      <c r="AK184" s="7">
        <f>INDEX(Graph!$E$26:$E$40,MATCH(AI184,Graph!$D$26:$D$40,1))</f>
        <v>0</v>
      </c>
      <c r="AL184" s="5">
        <f>INDEX(Graph!$D$26:$D$40,MATCH(AI184,Graph!$D$26:$D$40,1)+1)</f>
        <v>100000</v>
      </c>
      <c r="AM184" s="7">
        <f>INDEX(Graph!$E$26:$E$40,MATCH(AI184,Graph!$D$26:$D$40,1)+1)</f>
        <v>0</v>
      </c>
      <c r="AN184" s="4">
        <f t="shared" si="58"/>
        <v>0</v>
      </c>
      <c r="AO184" s="7"/>
      <c r="AP184" s="11">
        <f>$D186/Graph!I$50</f>
        <v>5000.7229999999981</v>
      </c>
      <c r="AQ184" s="5">
        <f>INDEX(Graph!$D$26:$D$40,MATCH(AP184,Graph!$D$26:$D$40,1))</f>
        <v>5000</v>
      </c>
      <c r="AR184" s="7">
        <f>INDEX(Graph!$E$26:$E$40,MATCH(AP184,Graph!$D$26:$D$40,1))</f>
        <v>275</v>
      </c>
      <c r="AS184" s="5">
        <f>INDEX(Graph!$D$26:$D$40,MATCH(AP184,Graph!$D$26:$D$40,1)+1)</f>
        <v>5500</v>
      </c>
      <c r="AT184" s="7">
        <f>INDEX(Graph!$E$26:$E$40,MATCH(AP184,Graph!$D$26:$D$40,1)+1)</f>
        <v>270</v>
      </c>
      <c r="AU184" s="4">
        <f t="shared" si="59"/>
        <v>274.99277000000001</v>
      </c>
    </row>
    <row r="185" spans="4:47" ht="15.75" x14ac:dyDescent="0.3">
      <c r="D185" s="7">
        <v>178</v>
      </c>
      <c r="E185" s="8">
        <f>(D185/Graph!$C$3)*(D185/Graph!$C$3)*(D185/Graph!$C$3)*Graph!$C$4</f>
        <v>249.00134000910336</v>
      </c>
      <c r="F185" s="4">
        <f t="shared" si="46"/>
        <v>274.71340000000004</v>
      </c>
      <c r="G185" s="4">
        <f t="shared" si="47"/>
        <v>25.712059990896677</v>
      </c>
      <c r="H185" s="13">
        <f t="shared" si="48"/>
        <v>58.74762441635351</v>
      </c>
      <c r="I185" s="4"/>
      <c r="J185" s="12">
        <f t="shared" si="49"/>
        <v>19181.196753208922</v>
      </c>
      <c r="K185" s="9">
        <f t="shared" si="44"/>
        <v>241.05120866454553</v>
      </c>
      <c r="L185" s="9">
        <f t="shared" si="50"/>
        <v>79.573120000000003</v>
      </c>
      <c r="M185" s="9">
        <f t="shared" si="51"/>
        <v>0.44704000000000121</v>
      </c>
      <c r="N185" s="13">
        <f t="shared" si="45"/>
        <v>2.8601514732890325</v>
      </c>
      <c r="O185" s="4"/>
      <c r="P185" s="12">
        <f t="shared" si="52"/>
        <v>0</v>
      </c>
      <c r="Q185" s="4">
        <f t="shared" si="53"/>
        <v>0</v>
      </c>
      <c r="R185" s="4">
        <f t="shared" si="54"/>
        <v>0</v>
      </c>
      <c r="S185" s="4">
        <f t="shared" si="55"/>
        <v>274.71340000000004</v>
      </c>
      <c r="T185" s="4"/>
      <c r="U185" s="11">
        <f>$D185/Graph!F$50</f>
        <v>21738.178799999998</v>
      </c>
      <c r="V185" s="5">
        <f>INDEX(Graph!$D$26:$D$40,MATCH(U185,Graph!$D$26:$D$40,1))</f>
        <v>6500</v>
      </c>
      <c r="W185" s="7">
        <f>INDEX(Graph!$E$26:$E$40,MATCH(U185,Graph!$D$26:$D$40,1))</f>
        <v>0</v>
      </c>
      <c r="X185" s="5">
        <f>INDEX(Graph!$D$26:$D$40,MATCH(U185,Graph!$D$26:$D$40,1)+1)</f>
        <v>100000</v>
      </c>
      <c r="Y185" s="7">
        <f>INDEX(Graph!$E$26:$E$40,MATCH(U185,Graph!$D$26:$D$40,1)+1)</f>
        <v>0</v>
      </c>
      <c r="Z185" s="4">
        <f t="shared" si="56"/>
        <v>0</v>
      </c>
      <c r="AA185" s="7"/>
      <c r="AB185" s="11">
        <f>$D187/Graph!G$50</f>
        <v>11709.593999999999</v>
      </c>
      <c r="AC185" s="5">
        <f>INDEX(Graph!$D$26:$D$40,MATCH(AB185,Graph!$D$26:$D$40,1))</f>
        <v>6500</v>
      </c>
      <c r="AD185" s="7">
        <f>INDEX(Graph!$E$26:$E$40,MATCH(AB185,Graph!$D$26:$D$40,1))</f>
        <v>0</v>
      </c>
      <c r="AE185" s="5">
        <f>INDEX(Graph!$D$26:$D$40,MATCH(AB185,Graph!$D$26:$D$40,1)+1)</f>
        <v>100000</v>
      </c>
      <c r="AF185" s="7">
        <f>INDEX(Graph!$E$26:$E$40,MATCH(AB185,Graph!$D$26:$D$40,1)+1)</f>
        <v>0</v>
      </c>
      <c r="AG185" s="4">
        <f t="shared" si="57"/>
        <v>0</v>
      </c>
      <c r="AH185" s="7"/>
      <c r="AI185" s="11">
        <f>$D187/Graph!H$50</f>
        <v>7183.7999999999993</v>
      </c>
      <c r="AJ185" s="5">
        <f>INDEX(Graph!$D$26:$D$40,MATCH(AI185,Graph!$D$26:$D$40,1))</f>
        <v>6500</v>
      </c>
      <c r="AK185" s="7">
        <f>INDEX(Graph!$E$26:$E$40,MATCH(AI185,Graph!$D$26:$D$40,1))</f>
        <v>0</v>
      </c>
      <c r="AL185" s="5">
        <f>INDEX(Graph!$D$26:$D$40,MATCH(AI185,Graph!$D$26:$D$40,1)+1)</f>
        <v>100000</v>
      </c>
      <c r="AM185" s="7">
        <f>INDEX(Graph!$E$26:$E$40,MATCH(AI185,Graph!$D$26:$D$40,1)+1)</f>
        <v>0</v>
      </c>
      <c r="AN185" s="4">
        <f t="shared" si="58"/>
        <v>0</v>
      </c>
      <c r="AO185" s="7"/>
      <c r="AP185" s="11">
        <f>$D187/Graph!I$50</f>
        <v>5028.659999999998</v>
      </c>
      <c r="AQ185" s="5">
        <f>INDEX(Graph!$D$26:$D$40,MATCH(AP185,Graph!$D$26:$D$40,1))</f>
        <v>5000</v>
      </c>
      <c r="AR185" s="7">
        <f>INDEX(Graph!$E$26:$E$40,MATCH(AP185,Graph!$D$26:$D$40,1))</f>
        <v>275</v>
      </c>
      <c r="AS185" s="5">
        <f>INDEX(Graph!$D$26:$D$40,MATCH(AP185,Graph!$D$26:$D$40,1)+1)</f>
        <v>5500</v>
      </c>
      <c r="AT185" s="7">
        <f>INDEX(Graph!$E$26:$E$40,MATCH(AP185,Graph!$D$26:$D$40,1)+1)</f>
        <v>270</v>
      </c>
      <c r="AU185" s="4">
        <f t="shared" si="59"/>
        <v>274.71340000000004</v>
      </c>
    </row>
    <row r="186" spans="4:47" ht="15.75" x14ac:dyDescent="0.3">
      <c r="D186" s="7">
        <v>179</v>
      </c>
      <c r="E186" s="8">
        <f>(D186/Graph!$C$3)*(D186/Graph!$C$3)*(D186/Graph!$C$3)*Graph!$C$4</f>
        <v>253.22161265361854</v>
      </c>
      <c r="F186" s="4">
        <f t="shared" si="46"/>
        <v>274.43403000000001</v>
      </c>
      <c r="G186" s="4">
        <f t="shared" si="47"/>
        <v>21.212417346381471</v>
      </c>
      <c r="H186" s="13">
        <f t="shared" si="48"/>
        <v>62.233956657233833</v>
      </c>
      <c r="I186" s="4"/>
      <c r="J186" s="12">
        <f t="shared" si="49"/>
        <v>15824.463340400578</v>
      </c>
      <c r="K186" s="9">
        <f t="shared" si="44"/>
        <v>197.75595725377926</v>
      </c>
      <c r="L186" s="9">
        <f t="shared" si="50"/>
        <v>80.020160000000004</v>
      </c>
      <c r="M186" s="9">
        <f t="shared" si="51"/>
        <v>0.44704000000000121</v>
      </c>
      <c r="N186" s="13">
        <f t="shared" si="45"/>
        <v>3.4863322408803246</v>
      </c>
      <c r="O186" s="4"/>
      <c r="P186" s="12">
        <f t="shared" si="52"/>
        <v>0</v>
      </c>
      <c r="Q186" s="4">
        <f t="shared" si="53"/>
        <v>0</v>
      </c>
      <c r="R186" s="4">
        <f t="shared" si="54"/>
        <v>0</v>
      </c>
      <c r="S186" s="4">
        <f t="shared" si="55"/>
        <v>274.43403000000001</v>
      </c>
      <c r="T186" s="4"/>
      <c r="U186" s="11">
        <f>$D186/Graph!F$50</f>
        <v>21860.303399999997</v>
      </c>
      <c r="V186" s="5">
        <f>INDEX(Graph!$D$26:$D$40,MATCH(U186,Graph!$D$26:$D$40,1))</f>
        <v>6500</v>
      </c>
      <c r="W186" s="7">
        <f>INDEX(Graph!$E$26:$E$40,MATCH(U186,Graph!$D$26:$D$40,1))</f>
        <v>0</v>
      </c>
      <c r="X186" s="5">
        <f>INDEX(Graph!$D$26:$D$40,MATCH(U186,Graph!$D$26:$D$40,1)+1)</f>
        <v>100000</v>
      </c>
      <c r="Y186" s="7">
        <f>INDEX(Graph!$E$26:$E$40,MATCH(U186,Graph!$D$26:$D$40,1)+1)</f>
        <v>0</v>
      </c>
      <c r="Z186" s="4">
        <f t="shared" si="56"/>
        <v>0</v>
      </c>
      <c r="AA186" s="7"/>
      <c r="AB186" s="11">
        <f>$D188/Graph!G$50</f>
        <v>11774.647299999999</v>
      </c>
      <c r="AC186" s="5">
        <f>INDEX(Graph!$D$26:$D$40,MATCH(AB186,Graph!$D$26:$D$40,1))</f>
        <v>6500</v>
      </c>
      <c r="AD186" s="7">
        <f>INDEX(Graph!$E$26:$E$40,MATCH(AB186,Graph!$D$26:$D$40,1))</f>
        <v>0</v>
      </c>
      <c r="AE186" s="5">
        <f>INDEX(Graph!$D$26:$D$40,MATCH(AB186,Graph!$D$26:$D$40,1)+1)</f>
        <v>100000</v>
      </c>
      <c r="AF186" s="7">
        <f>INDEX(Graph!$E$26:$E$40,MATCH(AB186,Graph!$D$26:$D$40,1)+1)</f>
        <v>0</v>
      </c>
      <c r="AG186" s="4">
        <f t="shared" si="57"/>
        <v>0</v>
      </c>
      <c r="AH186" s="7"/>
      <c r="AI186" s="11">
        <f>$D188/Graph!H$50</f>
        <v>7223.7099999999991</v>
      </c>
      <c r="AJ186" s="5">
        <f>INDEX(Graph!$D$26:$D$40,MATCH(AI186,Graph!$D$26:$D$40,1))</f>
        <v>6500</v>
      </c>
      <c r="AK186" s="7">
        <f>INDEX(Graph!$E$26:$E$40,MATCH(AI186,Graph!$D$26:$D$40,1))</f>
        <v>0</v>
      </c>
      <c r="AL186" s="5">
        <f>INDEX(Graph!$D$26:$D$40,MATCH(AI186,Graph!$D$26:$D$40,1)+1)</f>
        <v>100000</v>
      </c>
      <c r="AM186" s="7">
        <f>INDEX(Graph!$E$26:$E$40,MATCH(AI186,Graph!$D$26:$D$40,1)+1)</f>
        <v>0</v>
      </c>
      <c r="AN186" s="4">
        <f t="shared" si="58"/>
        <v>0</v>
      </c>
      <c r="AO186" s="7"/>
      <c r="AP186" s="11">
        <f>$D188/Graph!I$50</f>
        <v>5056.5969999999979</v>
      </c>
      <c r="AQ186" s="5">
        <f>INDEX(Graph!$D$26:$D$40,MATCH(AP186,Graph!$D$26:$D$40,1))</f>
        <v>5000</v>
      </c>
      <c r="AR186" s="7">
        <f>INDEX(Graph!$E$26:$E$40,MATCH(AP186,Graph!$D$26:$D$40,1))</f>
        <v>275</v>
      </c>
      <c r="AS186" s="5">
        <f>INDEX(Graph!$D$26:$D$40,MATCH(AP186,Graph!$D$26:$D$40,1)+1)</f>
        <v>5500</v>
      </c>
      <c r="AT186" s="7">
        <f>INDEX(Graph!$E$26:$E$40,MATCH(AP186,Graph!$D$26:$D$40,1)+1)</f>
        <v>270</v>
      </c>
      <c r="AU186" s="4">
        <f t="shared" si="59"/>
        <v>274.43403000000001</v>
      </c>
    </row>
    <row r="187" spans="4:47" ht="15.75" x14ac:dyDescent="0.3">
      <c r="D187" s="7">
        <v>180</v>
      </c>
      <c r="E187" s="8">
        <f>(D187/Graph!$C$3)*(D187/Graph!$C$3)*(D187/Graph!$C$3)*Graph!$C$4</f>
        <v>257.48930359581243</v>
      </c>
      <c r="F187" s="4">
        <f t="shared" si="46"/>
        <v>274.15466000000004</v>
      </c>
      <c r="G187" s="4">
        <f t="shared" si="47"/>
        <v>16.665356404187605</v>
      </c>
      <c r="H187" s="13">
        <f t="shared" si="48"/>
        <v>66.696308432708122</v>
      </c>
      <c r="I187" s="4"/>
      <c r="J187" s="12">
        <f t="shared" si="49"/>
        <v>12432.355877523954</v>
      </c>
      <c r="K187" s="9">
        <f t="shared" si="44"/>
        <v>154.5021558787177</v>
      </c>
      <c r="L187" s="9">
        <f t="shared" si="50"/>
        <v>80.467200000000005</v>
      </c>
      <c r="M187" s="9">
        <f t="shared" si="51"/>
        <v>0.44704000000000121</v>
      </c>
      <c r="N187" s="13">
        <f t="shared" si="45"/>
        <v>4.4623517754742927</v>
      </c>
      <c r="O187" s="4"/>
      <c r="P187" s="12">
        <f t="shared" si="52"/>
        <v>0</v>
      </c>
      <c r="Q187" s="4">
        <f t="shared" si="53"/>
        <v>0</v>
      </c>
      <c r="R187" s="4">
        <f t="shared" si="54"/>
        <v>0</v>
      </c>
      <c r="S187" s="4">
        <f t="shared" si="55"/>
        <v>274.15466000000004</v>
      </c>
      <c r="T187" s="4"/>
      <c r="U187" s="11">
        <f>$D187/Graph!F$50</f>
        <v>21982.427999999996</v>
      </c>
      <c r="V187" s="5">
        <f>INDEX(Graph!$D$26:$D$40,MATCH(U187,Graph!$D$26:$D$40,1))</f>
        <v>6500</v>
      </c>
      <c r="W187" s="7">
        <f>INDEX(Graph!$E$26:$E$40,MATCH(U187,Graph!$D$26:$D$40,1))</f>
        <v>0</v>
      </c>
      <c r="X187" s="5">
        <f>INDEX(Graph!$D$26:$D$40,MATCH(U187,Graph!$D$26:$D$40,1)+1)</f>
        <v>100000</v>
      </c>
      <c r="Y187" s="7">
        <f>INDEX(Graph!$E$26:$E$40,MATCH(U187,Graph!$D$26:$D$40,1)+1)</f>
        <v>0</v>
      </c>
      <c r="Z187" s="4">
        <f t="shared" si="56"/>
        <v>0</v>
      </c>
      <c r="AA187" s="7"/>
      <c r="AB187" s="11">
        <f>$D189/Graph!G$50</f>
        <v>11839.700599999998</v>
      </c>
      <c r="AC187" s="5">
        <f>INDEX(Graph!$D$26:$D$40,MATCH(AB187,Graph!$D$26:$D$40,1))</f>
        <v>6500</v>
      </c>
      <c r="AD187" s="7">
        <f>INDEX(Graph!$E$26:$E$40,MATCH(AB187,Graph!$D$26:$D$40,1))</f>
        <v>0</v>
      </c>
      <c r="AE187" s="5">
        <f>INDEX(Graph!$D$26:$D$40,MATCH(AB187,Graph!$D$26:$D$40,1)+1)</f>
        <v>100000</v>
      </c>
      <c r="AF187" s="7">
        <f>INDEX(Graph!$E$26:$E$40,MATCH(AB187,Graph!$D$26:$D$40,1)+1)</f>
        <v>0</v>
      </c>
      <c r="AG187" s="4">
        <f t="shared" si="57"/>
        <v>0</v>
      </c>
      <c r="AH187" s="7"/>
      <c r="AI187" s="11">
        <f>$D189/Graph!H$50</f>
        <v>7263.62</v>
      </c>
      <c r="AJ187" s="5">
        <f>INDEX(Graph!$D$26:$D$40,MATCH(AI187,Graph!$D$26:$D$40,1))</f>
        <v>6500</v>
      </c>
      <c r="AK187" s="7">
        <f>INDEX(Graph!$E$26:$E$40,MATCH(AI187,Graph!$D$26:$D$40,1))</f>
        <v>0</v>
      </c>
      <c r="AL187" s="5">
        <f>INDEX(Graph!$D$26:$D$40,MATCH(AI187,Graph!$D$26:$D$40,1)+1)</f>
        <v>100000</v>
      </c>
      <c r="AM187" s="7">
        <f>INDEX(Graph!$E$26:$E$40,MATCH(AI187,Graph!$D$26:$D$40,1)+1)</f>
        <v>0</v>
      </c>
      <c r="AN187" s="4">
        <f t="shared" si="58"/>
        <v>0</v>
      </c>
      <c r="AO187" s="7"/>
      <c r="AP187" s="11">
        <f>$D189/Graph!I$50</f>
        <v>5084.5339999999987</v>
      </c>
      <c r="AQ187" s="5">
        <f>INDEX(Graph!$D$26:$D$40,MATCH(AP187,Graph!$D$26:$D$40,1))</f>
        <v>5000</v>
      </c>
      <c r="AR187" s="7">
        <f>INDEX(Graph!$E$26:$E$40,MATCH(AP187,Graph!$D$26:$D$40,1))</f>
        <v>275</v>
      </c>
      <c r="AS187" s="5">
        <f>INDEX(Graph!$D$26:$D$40,MATCH(AP187,Graph!$D$26:$D$40,1)+1)</f>
        <v>5500</v>
      </c>
      <c r="AT187" s="7">
        <f>INDEX(Graph!$E$26:$E$40,MATCH(AP187,Graph!$D$26:$D$40,1)+1)</f>
        <v>270</v>
      </c>
      <c r="AU187" s="4">
        <f t="shared" si="59"/>
        <v>274.15466000000004</v>
      </c>
    </row>
    <row r="188" spans="4:47" ht="15.75" x14ac:dyDescent="0.3">
      <c r="D188" s="7">
        <v>181</v>
      </c>
      <c r="E188" s="8">
        <f>(D188/Graph!$C$3)*(D188/Graph!$C$3)*(D188/Graph!$C$3)*Graph!$C$4</f>
        <v>261.80467774237593</v>
      </c>
      <c r="F188" s="4">
        <f t="shared" si="46"/>
        <v>273.87529000000001</v>
      </c>
      <c r="G188" s="4">
        <f t="shared" si="47"/>
        <v>12.070612257624077</v>
      </c>
      <c r="H188" s="13">
        <f t="shared" si="48"/>
        <v>72.891506271934801</v>
      </c>
      <c r="I188" s="4"/>
      <c r="J188" s="12">
        <f t="shared" si="49"/>
        <v>9004.6767441875618</v>
      </c>
      <c r="K188" s="9">
        <f t="shared" si="44"/>
        <v>111.28667517840572</v>
      </c>
      <c r="L188" s="9">
        <f t="shared" si="50"/>
        <v>80.914239999999992</v>
      </c>
      <c r="M188" s="9">
        <f t="shared" si="51"/>
        <v>0.447039999999987</v>
      </c>
      <c r="N188" s="13">
        <f t="shared" si="45"/>
        <v>6.1951978392266751</v>
      </c>
      <c r="O188" s="4"/>
      <c r="P188" s="12">
        <f t="shared" si="52"/>
        <v>0</v>
      </c>
      <c r="Q188" s="4">
        <f t="shared" si="53"/>
        <v>0</v>
      </c>
      <c r="R188" s="4">
        <f t="shared" si="54"/>
        <v>0</v>
      </c>
      <c r="S188" s="4">
        <f t="shared" si="55"/>
        <v>273.87529000000001</v>
      </c>
      <c r="T188" s="4"/>
      <c r="U188" s="11">
        <f>$D188/Graph!F$50</f>
        <v>22104.552599999995</v>
      </c>
      <c r="V188" s="5">
        <f>INDEX(Graph!$D$26:$D$40,MATCH(U188,Graph!$D$26:$D$40,1))</f>
        <v>6500</v>
      </c>
      <c r="W188" s="7">
        <f>INDEX(Graph!$E$26:$E$40,MATCH(U188,Graph!$D$26:$D$40,1))</f>
        <v>0</v>
      </c>
      <c r="X188" s="5">
        <f>INDEX(Graph!$D$26:$D$40,MATCH(U188,Graph!$D$26:$D$40,1)+1)</f>
        <v>100000</v>
      </c>
      <c r="Y188" s="7">
        <f>INDEX(Graph!$E$26:$E$40,MATCH(U188,Graph!$D$26:$D$40,1)+1)</f>
        <v>0</v>
      </c>
      <c r="Z188" s="4">
        <f t="shared" si="56"/>
        <v>0</v>
      </c>
      <c r="AA188" s="7"/>
      <c r="AB188" s="11">
        <f>$D190/Graph!G$50</f>
        <v>11904.753899999998</v>
      </c>
      <c r="AC188" s="5">
        <f>INDEX(Graph!$D$26:$D$40,MATCH(AB188,Graph!$D$26:$D$40,1))</f>
        <v>6500</v>
      </c>
      <c r="AD188" s="7">
        <f>INDEX(Graph!$E$26:$E$40,MATCH(AB188,Graph!$D$26:$D$40,1))</f>
        <v>0</v>
      </c>
      <c r="AE188" s="5">
        <f>INDEX(Graph!$D$26:$D$40,MATCH(AB188,Graph!$D$26:$D$40,1)+1)</f>
        <v>100000</v>
      </c>
      <c r="AF188" s="7">
        <f>INDEX(Graph!$E$26:$E$40,MATCH(AB188,Graph!$D$26:$D$40,1)+1)</f>
        <v>0</v>
      </c>
      <c r="AG188" s="4">
        <f t="shared" si="57"/>
        <v>0</v>
      </c>
      <c r="AH188" s="7"/>
      <c r="AI188" s="11">
        <f>$D190/Graph!H$50</f>
        <v>7303.53</v>
      </c>
      <c r="AJ188" s="5">
        <f>INDEX(Graph!$D$26:$D$40,MATCH(AI188,Graph!$D$26:$D$40,1))</f>
        <v>6500</v>
      </c>
      <c r="AK188" s="7">
        <f>INDEX(Graph!$E$26:$E$40,MATCH(AI188,Graph!$D$26:$D$40,1))</f>
        <v>0</v>
      </c>
      <c r="AL188" s="5">
        <f>INDEX(Graph!$D$26:$D$40,MATCH(AI188,Graph!$D$26:$D$40,1)+1)</f>
        <v>100000</v>
      </c>
      <c r="AM188" s="7">
        <f>INDEX(Graph!$E$26:$E$40,MATCH(AI188,Graph!$D$26:$D$40,1)+1)</f>
        <v>0</v>
      </c>
      <c r="AN188" s="4">
        <f t="shared" si="58"/>
        <v>0</v>
      </c>
      <c r="AO188" s="7"/>
      <c r="AP188" s="11">
        <f>$D190/Graph!I$50</f>
        <v>5112.4709999999986</v>
      </c>
      <c r="AQ188" s="5">
        <f>INDEX(Graph!$D$26:$D$40,MATCH(AP188,Graph!$D$26:$D$40,1))</f>
        <v>5000</v>
      </c>
      <c r="AR188" s="7">
        <f>INDEX(Graph!$E$26:$E$40,MATCH(AP188,Graph!$D$26:$D$40,1))</f>
        <v>275</v>
      </c>
      <c r="AS188" s="5">
        <f>INDEX(Graph!$D$26:$D$40,MATCH(AP188,Graph!$D$26:$D$40,1)+1)</f>
        <v>5500</v>
      </c>
      <c r="AT188" s="7">
        <f>INDEX(Graph!$E$26:$E$40,MATCH(AP188,Graph!$D$26:$D$40,1)+1)</f>
        <v>270</v>
      </c>
      <c r="AU188" s="4">
        <f t="shared" si="59"/>
        <v>273.87529000000001</v>
      </c>
    </row>
    <row r="189" spans="4:47" ht="15.75" x14ac:dyDescent="0.3">
      <c r="D189" s="7">
        <v>182</v>
      </c>
      <c r="E189" s="8">
        <f>(D189/Graph!$C$3)*(D189/Graph!$C$3)*(D189/Graph!$C$3)*Graph!$C$4</f>
        <v>266.16799999999995</v>
      </c>
      <c r="F189" s="4">
        <f t="shared" si="46"/>
        <v>273.59592000000004</v>
      </c>
      <c r="G189" s="4">
        <f t="shared" si="47"/>
        <v>7.4279200000000856</v>
      </c>
      <c r="H189" s="13">
        <f t="shared" si="48"/>
        <v>83.014525800149556</v>
      </c>
      <c r="I189" s="4"/>
      <c r="J189" s="12">
        <f t="shared" si="49"/>
        <v>5541.2283200000638</v>
      </c>
      <c r="K189" s="9">
        <f t="shared" si="44"/>
        <v>68.106454569053781</v>
      </c>
      <c r="L189" s="9">
        <f t="shared" si="50"/>
        <v>81.361279999999994</v>
      </c>
      <c r="M189" s="9">
        <f t="shared" si="51"/>
        <v>0.44704000000000121</v>
      </c>
      <c r="N189" s="13">
        <f t="shared" si="45"/>
        <v>10.123019528214748</v>
      </c>
      <c r="O189" s="4"/>
      <c r="P189" s="12">
        <f t="shared" si="52"/>
        <v>0</v>
      </c>
      <c r="Q189" s="4">
        <f t="shared" si="53"/>
        <v>0</v>
      </c>
      <c r="R189" s="4">
        <f t="shared" si="54"/>
        <v>0</v>
      </c>
      <c r="S189" s="4">
        <f t="shared" si="55"/>
        <v>273.59592000000004</v>
      </c>
      <c r="T189" s="4"/>
      <c r="U189" s="11">
        <f>$D189/Graph!F$50</f>
        <v>22226.677199999998</v>
      </c>
      <c r="V189" s="5">
        <f>INDEX(Graph!$D$26:$D$40,MATCH(U189,Graph!$D$26:$D$40,1))</f>
        <v>6500</v>
      </c>
      <c r="W189" s="7">
        <f>INDEX(Graph!$E$26:$E$40,MATCH(U189,Graph!$D$26:$D$40,1))</f>
        <v>0</v>
      </c>
      <c r="X189" s="5">
        <f>INDEX(Graph!$D$26:$D$40,MATCH(U189,Graph!$D$26:$D$40,1)+1)</f>
        <v>100000</v>
      </c>
      <c r="Y189" s="7">
        <f>INDEX(Graph!$E$26:$E$40,MATCH(U189,Graph!$D$26:$D$40,1)+1)</f>
        <v>0</v>
      </c>
      <c r="Z189" s="4">
        <f t="shared" si="56"/>
        <v>0</v>
      </c>
      <c r="AA189" s="7"/>
      <c r="AB189" s="11">
        <f>$D191/Graph!G$50</f>
        <v>11969.807199999999</v>
      </c>
      <c r="AC189" s="5">
        <f>INDEX(Graph!$D$26:$D$40,MATCH(AB189,Graph!$D$26:$D$40,1))</f>
        <v>6500</v>
      </c>
      <c r="AD189" s="7">
        <f>INDEX(Graph!$E$26:$E$40,MATCH(AB189,Graph!$D$26:$D$40,1))</f>
        <v>0</v>
      </c>
      <c r="AE189" s="5">
        <f>INDEX(Graph!$D$26:$D$40,MATCH(AB189,Graph!$D$26:$D$40,1)+1)</f>
        <v>100000</v>
      </c>
      <c r="AF189" s="7">
        <f>INDEX(Graph!$E$26:$E$40,MATCH(AB189,Graph!$D$26:$D$40,1)+1)</f>
        <v>0</v>
      </c>
      <c r="AG189" s="4">
        <f t="shared" si="57"/>
        <v>0</v>
      </c>
      <c r="AH189" s="7"/>
      <c r="AI189" s="11">
        <f>$D191/Graph!H$50</f>
        <v>7343.44</v>
      </c>
      <c r="AJ189" s="5">
        <f>INDEX(Graph!$D$26:$D$40,MATCH(AI189,Graph!$D$26:$D$40,1))</f>
        <v>6500</v>
      </c>
      <c r="AK189" s="7">
        <f>INDEX(Graph!$E$26:$E$40,MATCH(AI189,Graph!$D$26:$D$40,1))</f>
        <v>0</v>
      </c>
      <c r="AL189" s="5">
        <f>INDEX(Graph!$D$26:$D$40,MATCH(AI189,Graph!$D$26:$D$40,1)+1)</f>
        <v>100000</v>
      </c>
      <c r="AM189" s="7">
        <f>INDEX(Graph!$E$26:$E$40,MATCH(AI189,Graph!$D$26:$D$40,1)+1)</f>
        <v>0</v>
      </c>
      <c r="AN189" s="4">
        <f t="shared" si="58"/>
        <v>0</v>
      </c>
      <c r="AO189" s="7"/>
      <c r="AP189" s="11">
        <f>$D191/Graph!I$50</f>
        <v>5140.4079999999985</v>
      </c>
      <c r="AQ189" s="5">
        <f>INDEX(Graph!$D$26:$D$40,MATCH(AP189,Graph!$D$26:$D$40,1))</f>
        <v>5000</v>
      </c>
      <c r="AR189" s="7">
        <f>INDEX(Graph!$E$26:$E$40,MATCH(AP189,Graph!$D$26:$D$40,1))</f>
        <v>275</v>
      </c>
      <c r="AS189" s="5">
        <f>INDEX(Graph!$D$26:$D$40,MATCH(AP189,Graph!$D$26:$D$40,1)+1)</f>
        <v>5500</v>
      </c>
      <c r="AT189" s="7">
        <f>INDEX(Graph!$E$26:$E$40,MATCH(AP189,Graph!$D$26:$D$40,1)+1)</f>
        <v>270</v>
      </c>
      <c r="AU189" s="4">
        <f t="shared" si="59"/>
        <v>273.59592000000004</v>
      </c>
    </row>
    <row r="190" spans="4:47" ht="15.75" x14ac:dyDescent="0.3">
      <c r="D190" s="7">
        <v>183</v>
      </c>
      <c r="E190" s="8">
        <f>(D190/Graph!$C$3)*(D190/Graph!$C$3)*(D190/Graph!$C$3)*Graph!$C$4</f>
        <v>270.57953527537558</v>
      </c>
      <c r="F190" s="4">
        <f t="shared" si="46"/>
        <v>273.31655000000001</v>
      </c>
      <c r="G190" s="4">
        <f t="shared" si="47"/>
        <v>2.7370147246244301</v>
      </c>
      <c r="H190" s="13">
        <f t="shared" si="48"/>
        <v>110.63809931301475</v>
      </c>
      <c r="I190" s="4"/>
      <c r="J190" s="12">
        <f t="shared" si="49"/>
        <v>2041.8129845698249</v>
      </c>
      <c r="K190" s="9">
        <f t="shared" si="44"/>
        <v>24.958500364875174</v>
      </c>
      <c r="L190" s="9">
        <f t="shared" si="50"/>
        <v>81.808319999999995</v>
      </c>
      <c r="M190" s="9">
        <f t="shared" si="51"/>
        <v>0.44704000000000121</v>
      </c>
      <c r="N190" s="13">
        <f t="shared" si="45"/>
        <v>27.623573512865185</v>
      </c>
      <c r="O190" s="4"/>
      <c r="P190" s="12">
        <f t="shared" si="52"/>
        <v>0</v>
      </c>
      <c r="Q190" s="4">
        <f t="shared" si="53"/>
        <v>0</v>
      </c>
      <c r="R190" s="4">
        <f t="shared" si="54"/>
        <v>0</v>
      </c>
      <c r="S190" s="4">
        <f t="shared" si="55"/>
        <v>273.31655000000001</v>
      </c>
      <c r="T190" s="4"/>
      <c r="U190" s="11">
        <f>$D190/Graph!F$50</f>
        <v>22348.801799999997</v>
      </c>
      <c r="V190" s="5">
        <f>INDEX(Graph!$D$26:$D$40,MATCH(U190,Graph!$D$26:$D$40,1))</f>
        <v>6500</v>
      </c>
      <c r="W190" s="7">
        <f>INDEX(Graph!$E$26:$E$40,MATCH(U190,Graph!$D$26:$D$40,1))</f>
        <v>0</v>
      </c>
      <c r="X190" s="5">
        <f>INDEX(Graph!$D$26:$D$40,MATCH(U190,Graph!$D$26:$D$40,1)+1)</f>
        <v>100000</v>
      </c>
      <c r="Y190" s="7">
        <f>INDEX(Graph!$E$26:$E$40,MATCH(U190,Graph!$D$26:$D$40,1)+1)</f>
        <v>0</v>
      </c>
      <c r="Z190" s="4">
        <f t="shared" si="56"/>
        <v>0</v>
      </c>
      <c r="AA190" s="7"/>
      <c r="AB190" s="11">
        <f>$D192/Graph!G$50</f>
        <v>12034.860499999999</v>
      </c>
      <c r="AC190" s="5">
        <f>INDEX(Graph!$D$26:$D$40,MATCH(AB190,Graph!$D$26:$D$40,1))</f>
        <v>6500</v>
      </c>
      <c r="AD190" s="7">
        <f>INDEX(Graph!$E$26:$E$40,MATCH(AB190,Graph!$D$26:$D$40,1))</f>
        <v>0</v>
      </c>
      <c r="AE190" s="5">
        <f>INDEX(Graph!$D$26:$D$40,MATCH(AB190,Graph!$D$26:$D$40,1)+1)</f>
        <v>100000</v>
      </c>
      <c r="AF190" s="7">
        <f>INDEX(Graph!$E$26:$E$40,MATCH(AB190,Graph!$D$26:$D$40,1)+1)</f>
        <v>0</v>
      </c>
      <c r="AG190" s="4">
        <f t="shared" si="57"/>
        <v>0</v>
      </c>
      <c r="AH190" s="7"/>
      <c r="AI190" s="11">
        <f>$D192/Graph!H$50</f>
        <v>7383.3499999999995</v>
      </c>
      <c r="AJ190" s="5">
        <f>INDEX(Graph!$D$26:$D$40,MATCH(AI190,Graph!$D$26:$D$40,1))</f>
        <v>6500</v>
      </c>
      <c r="AK190" s="7">
        <f>INDEX(Graph!$E$26:$E$40,MATCH(AI190,Graph!$D$26:$D$40,1))</f>
        <v>0</v>
      </c>
      <c r="AL190" s="5">
        <f>INDEX(Graph!$D$26:$D$40,MATCH(AI190,Graph!$D$26:$D$40,1)+1)</f>
        <v>100000</v>
      </c>
      <c r="AM190" s="7">
        <f>INDEX(Graph!$E$26:$E$40,MATCH(AI190,Graph!$D$26:$D$40,1)+1)</f>
        <v>0</v>
      </c>
      <c r="AN190" s="4">
        <f t="shared" si="58"/>
        <v>0</v>
      </c>
      <c r="AO190" s="7"/>
      <c r="AP190" s="11">
        <f>$D192/Graph!I$50</f>
        <v>5168.3449999999984</v>
      </c>
      <c r="AQ190" s="5">
        <f>INDEX(Graph!$D$26:$D$40,MATCH(AP190,Graph!$D$26:$D$40,1))</f>
        <v>5000</v>
      </c>
      <c r="AR190" s="7">
        <f>INDEX(Graph!$E$26:$E$40,MATCH(AP190,Graph!$D$26:$D$40,1))</f>
        <v>275</v>
      </c>
      <c r="AS190" s="5">
        <f>INDEX(Graph!$D$26:$D$40,MATCH(AP190,Graph!$D$26:$D$40,1)+1)</f>
        <v>5500</v>
      </c>
      <c r="AT190" s="7">
        <f>INDEX(Graph!$E$26:$E$40,MATCH(AP190,Graph!$D$26:$D$40,1)+1)</f>
        <v>270</v>
      </c>
      <c r="AU190" s="4">
        <f t="shared" si="59"/>
        <v>273.31655000000001</v>
      </c>
    </row>
    <row r="191" spans="4:47" ht="15.75" x14ac:dyDescent="0.3">
      <c r="D191" s="7">
        <v>184</v>
      </c>
      <c r="E191" s="8">
        <f>(D191/Graph!$C$3)*(D191/Graph!$C$3)*(D191/Graph!$C$3)*Graph!$C$4</f>
        <v>275.0395484751935</v>
      </c>
      <c r="F191" s="4">
        <f t="shared" si="46"/>
        <v>273.03718000000003</v>
      </c>
      <c r="G191" s="4">
        <f t="shared" si="47"/>
        <v>-2.0023684751934638</v>
      </c>
      <c r="H191" s="13">
        <f t="shared" si="48"/>
        <v>10000</v>
      </c>
      <c r="I191" s="4"/>
      <c r="J191" s="12">
        <f t="shared" si="49"/>
        <v>-1493.7668824943239</v>
      </c>
      <c r="K191" s="9">
        <f t="shared" si="44"/>
        <v>-18.160116039785418</v>
      </c>
      <c r="L191" s="9">
        <f t="shared" si="50"/>
        <v>82.255359999999996</v>
      </c>
      <c r="M191" s="9">
        <f t="shared" si="51"/>
        <v>0.44704000000000121</v>
      </c>
      <c r="N191" s="13">
        <f t="shared" si="45"/>
        <v>-1</v>
      </c>
      <c r="O191" s="4"/>
      <c r="P191" s="12">
        <f t="shared" si="52"/>
        <v>0</v>
      </c>
      <c r="Q191" s="4">
        <f t="shared" si="53"/>
        <v>0</v>
      </c>
      <c r="R191" s="4">
        <f t="shared" si="54"/>
        <v>0</v>
      </c>
      <c r="S191" s="4">
        <f t="shared" si="55"/>
        <v>273.03718000000003</v>
      </c>
      <c r="T191" s="4"/>
      <c r="U191" s="11">
        <f>$D191/Graph!F$50</f>
        <v>22470.926399999997</v>
      </c>
      <c r="V191" s="5">
        <f>INDEX(Graph!$D$26:$D$40,MATCH(U191,Graph!$D$26:$D$40,1))</f>
        <v>6500</v>
      </c>
      <c r="W191" s="7">
        <f>INDEX(Graph!$E$26:$E$40,MATCH(U191,Graph!$D$26:$D$40,1))</f>
        <v>0</v>
      </c>
      <c r="X191" s="5">
        <f>INDEX(Graph!$D$26:$D$40,MATCH(U191,Graph!$D$26:$D$40,1)+1)</f>
        <v>100000</v>
      </c>
      <c r="Y191" s="7">
        <f>INDEX(Graph!$E$26:$E$40,MATCH(U191,Graph!$D$26:$D$40,1)+1)</f>
        <v>0</v>
      </c>
      <c r="Z191" s="4">
        <f t="shared" si="56"/>
        <v>0</v>
      </c>
      <c r="AA191" s="7"/>
      <c r="AB191" s="11">
        <f>$D193/Graph!G$50</f>
        <v>12099.913799999998</v>
      </c>
      <c r="AC191" s="5">
        <f>INDEX(Graph!$D$26:$D$40,MATCH(AB191,Graph!$D$26:$D$40,1))</f>
        <v>6500</v>
      </c>
      <c r="AD191" s="7">
        <f>INDEX(Graph!$E$26:$E$40,MATCH(AB191,Graph!$D$26:$D$40,1))</f>
        <v>0</v>
      </c>
      <c r="AE191" s="5">
        <f>INDEX(Graph!$D$26:$D$40,MATCH(AB191,Graph!$D$26:$D$40,1)+1)</f>
        <v>100000</v>
      </c>
      <c r="AF191" s="7">
        <f>INDEX(Graph!$E$26:$E$40,MATCH(AB191,Graph!$D$26:$D$40,1)+1)</f>
        <v>0</v>
      </c>
      <c r="AG191" s="4">
        <f t="shared" si="57"/>
        <v>0</v>
      </c>
      <c r="AH191" s="7"/>
      <c r="AI191" s="11">
        <f>$D193/Graph!H$50</f>
        <v>7423.2599999999993</v>
      </c>
      <c r="AJ191" s="5">
        <f>INDEX(Graph!$D$26:$D$40,MATCH(AI191,Graph!$D$26:$D$40,1))</f>
        <v>6500</v>
      </c>
      <c r="AK191" s="7">
        <f>INDEX(Graph!$E$26:$E$40,MATCH(AI191,Graph!$D$26:$D$40,1))</f>
        <v>0</v>
      </c>
      <c r="AL191" s="5">
        <f>INDEX(Graph!$D$26:$D$40,MATCH(AI191,Graph!$D$26:$D$40,1)+1)</f>
        <v>100000</v>
      </c>
      <c r="AM191" s="7">
        <f>INDEX(Graph!$E$26:$E$40,MATCH(AI191,Graph!$D$26:$D$40,1)+1)</f>
        <v>0</v>
      </c>
      <c r="AN191" s="4">
        <f t="shared" si="58"/>
        <v>0</v>
      </c>
      <c r="AO191" s="7"/>
      <c r="AP191" s="11">
        <f>$D193/Graph!I$50</f>
        <v>5196.2819999999983</v>
      </c>
      <c r="AQ191" s="5">
        <f>INDEX(Graph!$D$26:$D$40,MATCH(AP191,Graph!$D$26:$D$40,1))</f>
        <v>5000</v>
      </c>
      <c r="AR191" s="7">
        <f>INDEX(Graph!$E$26:$E$40,MATCH(AP191,Graph!$D$26:$D$40,1))</f>
        <v>275</v>
      </c>
      <c r="AS191" s="5">
        <f>INDEX(Graph!$D$26:$D$40,MATCH(AP191,Graph!$D$26:$D$40,1)+1)</f>
        <v>5500</v>
      </c>
      <c r="AT191" s="7">
        <f>INDEX(Graph!$E$26:$E$40,MATCH(AP191,Graph!$D$26:$D$40,1)+1)</f>
        <v>270</v>
      </c>
      <c r="AU191" s="4">
        <f t="shared" si="59"/>
        <v>273.03718000000003</v>
      </c>
    </row>
    <row r="192" spans="4:47" ht="15.75" x14ac:dyDescent="0.3">
      <c r="D192" s="7">
        <v>185</v>
      </c>
      <c r="E192" s="8">
        <f>(D192/Graph!$C$3)*(D192/Graph!$C$3)*(D192/Graph!$C$3)*Graph!$C$4</f>
        <v>279.54830450614475</v>
      </c>
      <c r="F192" s="4">
        <f t="shared" si="46"/>
        <v>272.75781000000001</v>
      </c>
      <c r="G192" s="4">
        <f t="shared" si="47"/>
        <v>-6.7904945061447393</v>
      </c>
      <c r="H192" s="13">
        <f t="shared" si="48"/>
        <v>10000</v>
      </c>
      <c r="I192" s="4"/>
      <c r="J192" s="12">
        <f t="shared" si="49"/>
        <v>-5065.7089015839756</v>
      </c>
      <c r="K192" s="9">
        <f t="shared" si="44"/>
        <v>-61.252259929385069</v>
      </c>
      <c r="L192" s="9">
        <f t="shared" si="50"/>
        <v>82.702399999999997</v>
      </c>
      <c r="M192" s="9">
        <f t="shared" si="51"/>
        <v>0.44704000000000121</v>
      </c>
      <c r="N192" s="13">
        <f t="shared" si="45"/>
        <v>-1</v>
      </c>
      <c r="O192" s="4"/>
      <c r="P192" s="12">
        <f t="shared" si="52"/>
        <v>0</v>
      </c>
      <c r="Q192" s="4">
        <f t="shared" si="53"/>
        <v>0</v>
      </c>
      <c r="R192" s="4">
        <f t="shared" si="54"/>
        <v>0</v>
      </c>
      <c r="S192" s="4">
        <f t="shared" si="55"/>
        <v>272.75781000000001</v>
      </c>
      <c r="T192" s="4"/>
      <c r="U192" s="11">
        <f>$D192/Graph!F$50</f>
        <v>22593.050999999996</v>
      </c>
      <c r="V192" s="5">
        <f>INDEX(Graph!$D$26:$D$40,MATCH(U192,Graph!$D$26:$D$40,1))</f>
        <v>6500</v>
      </c>
      <c r="W192" s="7">
        <f>INDEX(Graph!$E$26:$E$40,MATCH(U192,Graph!$D$26:$D$40,1))</f>
        <v>0</v>
      </c>
      <c r="X192" s="5">
        <f>INDEX(Graph!$D$26:$D$40,MATCH(U192,Graph!$D$26:$D$40,1)+1)</f>
        <v>100000</v>
      </c>
      <c r="Y192" s="7">
        <f>INDEX(Graph!$E$26:$E$40,MATCH(U192,Graph!$D$26:$D$40,1)+1)</f>
        <v>0</v>
      </c>
      <c r="Z192" s="4">
        <f t="shared" si="56"/>
        <v>0</v>
      </c>
      <c r="AA192" s="7"/>
      <c r="AB192" s="11">
        <f>$D194/Graph!G$50</f>
        <v>12164.967099999998</v>
      </c>
      <c r="AC192" s="5">
        <f>INDEX(Graph!$D$26:$D$40,MATCH(AB192,Graph!$D$26:$D$40,1))</f>
        <v>6500</v>
      </c>
      <c r="AD192" s="7">
        <f>INDEX(Graph!$E$26:$E$40,MATCH(AB192,Graph!$D$26:$D$40,1))</f>
        <v>0</v>
      </c>
      <c r="AE192" s="5">
        <f>INDEX(Graph!$D$26:$D$40,MATCH(AB192,Graph!$D$26:$D$40,1)+1)</f>
        <v>100000</v>
      </c>
      <c r="AF192" s="7">
        <f>INDEX(Graph!$E$26:$E$40,MATCH(AB192,Graph!$D$26:$D$40,1)+1)</f>
        <v>0</v>
      </c>
      <c r="AG192" s="4">
        <f t="shared" si="57"/>
        <v>0</v>
      </c>
      <c r="AH192" s="7"/>
      <c r="AI192" s="11">
        <f>$D194/Graph!H$50</f>
        <v>7463.1699999999992</v>
      </c>
      <c r="AJ192" s="5">
        <f>INDEX(Graph!$D$26:$D$40,MATCH(AI192,Graph!$D$26:$D$40,1))</f>
        <v>6500</v>
      </c>
      <c r="AK192" s="7">
        <f>INDEX(Graph!$E$26:$E$40,MATCH(AI192,Graph!$D$26:$D$40,1))</f>
        <v>0</v>
      </c>
      <c r="AL192" s="5">
        <f>INDEX(Graph!$D$26:$D$40,MATCH(AI192,Graph!$D$26:$D$40,1)+1)</f>
        <v>100000</v>
      </c>
      <c r="AM192" s="7">
        <f>INDEX(Graph!$E$26:$E$40,MATCH(AI192,Graph!$D$26:$D$40,1)+1)</f>
        <v>0</v>
      </c>
      <c r="AN192" s="4">
        <f t="shared" si="58"/>
        <v>0</v>
      </c>
      <c r="AO192" s="7"/>
      <c r="AP192" s="11">
        <f>$D194/Graph!I$50</f>
        <v>5224.2189999999982</v>
      </c>
      <c r="AQ192" s="5">
        <f>INDEX(Graph!$D$26:$D$40,MATCH(AP192,Graph!$D$26:$D$40,1))</f>
        <v>5000</v>
      </c>
      <c r="AR192" s="7">
        <f>INDEX(Graph!$E$26:$E$40,MATCH(AP192,Graph!$D$26:$D$40,1))</f>
        <v>275</v>
      </c>
      <c r="AS192" s="5">
        <f>INDEX(Graph!$D$26:$D$40,MATCH(AP192,Graph!$D$26:$D$40,1)+1)</f>
        <v>5500</v>
      </c>
      <c r="AT192" s="7">
        <f>INDEX(Graph!$E$26:$E$40,MATCH(AP192,Graph!$D$26:$D$40,1)+1)</f>
        <v>270</v>
      </c>
      <c r="AU192" s="4">
        <f t="shared" si="59"/>
        <v>272.75781000000001</v>
      </c>
    </row>
    <row r="193" spans="4:47" ht="15.75" x14ac:dyDescent="0.3">
      <c r="D193" s="7">
        <v>186</v>
      </c>
      <c r="E193" s="8">
        <f>(D193/Graph!$C$3)*(D193/Graph!$C$3)*(D193/Graph!$C$3)*Graph!$C$4</f>
        <v>284.1060682749204</v>
      </c>
      <c r="F193" s="4">
        <f t="shared" si="46"/>
        <v>272.47844000000003</v>
      </c>
      <c r="G193" s="4">
        <f t="shared" si="47"/>
        <v>-11.627628274920369</v>
      </c>
      <c r="H193" s="13">
        <f t="shared" si="48"/>
        <v>10000</v>
      </c>
      <c r="I193" s="4"/>
      <c r="J193" s="12">
        <f t="shared" si="49"/>
        <v>-8674.2106930905957</v>
      </c>
      <c r="K193" s="9">
        <f t="shared" si="44"/>
        <v>-104.32073496935874</v>
      </c>
      <c r="L193" s="9">
        <f t="shared" si="50"/>
        <v>83.149439999999998</v>
      </c>
      <c r="M193" s="9">
        <f t="shared" si="51"/>
        <v>0.44704000000000121</v>
      </c>
      <c r="N193" s="13">
        <f t="shared" si="45"/>
        <v>-1</v>
      </c>
      <c r="O193" s="4"/>
      <c r="P193" s="12">
        <f t="shared" si="52"/>
        <v>0</v>
      </c>
      <c r="Q193" s="4">
        <f t="shared" si="53"/>
        <v>0</v>
      </c>
      <c r="R193" s="4">
        <f t="shared" si="54"/>
        <v>0</v>
      </c>
      <c r="S193" s="4">
        <f t="shared" si="55"/>
        <v>272.47844000000003</v>
      </c>
      <c r="T193" s="4"/>
      <c r="U193" s="11">
        <f>$D193/Graph!F$50</f>
        <v>22715.175599999995</v>
      </c>
      <c r="V193" s="5">
        <f>INDEX(Graph!$D$26:$D$40,MATCH(U193,Graph!$D$26:$D$40,1))</f>
        <v>6500</v>
      </c>
      <c r="W193" s="7">
        <f>INDEX(Graph!$E$26:$E$40,MATCH(U193,Graph!$D$26:$D$40,1))</f>
        <v>0</v>
      </c>
      <c r="X193" s="5">
        <f>INDEX(Graph!$D$26:$D$40,MATCH(U193,Graph!$D$26:$D$40,1)+1)</f>
        <v>100000</v>
      </c>
      <c r="Y193" s="7">
        <f>INDEX(Graph!$E$26:$E$40,MATCH(U193,Graph!$D$26:$D$40,1)+1)</f>
        <v>0</v>
      </c>
      <c r="Z193" s="4">
        <f t="shared" si="56"/>
        <v>0</v>
      </c>
      <c r="AA193" s="7"/>
      <c r="AB193" s="11">
        <f>$D195/Graph!G$50</f>
        <v>12230.020399999999</v>
      </c>
      <c r="AC193" s="5">
        <f>INDEX(Graph!$D$26:$D$40,MATCH(AB193,Graph!$D$26:$D$40,1))</f>
        <v>6500</v>
      </c>
      <c r="AD193" s="7">
        <f>INDEX(Graph!$E$26:$E$40,MATCH(AB193,Graph!$D$26:$D$40,1))</f>
        <v>0</v>
      </c>
      <c r="AE193" s="5">
        <f>INDEX(Graph!$D$26:$D$40,MATCH(AB193,Graph!$D$26:$D$40,1)+1)</f>
        <v>100000</v>
      </c>
      <c r="AF193" s="7">
        <f>INDEX(Graph!$E$26:$E$40,MATCH(AB193,Graph!$D$26:$D$40,1)+1)</f>
        <v>0</v>
      </c>
      <c r="AG193" s="4">
        <f t="shared" si="57"/>
        <v>0</v>
      </c>
      <c r="AH193" s="7"/>
      <c r="AI193" s="11">
        <f>$D195/Graph!H$50</f>
        <v>7503.079999999999</v>
      </c>
      <c r="AJ193" s="5">
        <f>INDEX(Graph!$D$26:$D$40,MATCH(AI193,Graph!$D$26:$D$40,1))</f>
        <v>6500</v>
      </c>
      <c r="AK193" s="7">
        <f>INDEX(Graph!$E$26:$E$40,MATCH(AI193,Graph!$D$26:$D$40,1))</f>
        <v>0</v>
      </c>
      <c r="AL193" s="5">
        <f>INDEX(Graph!$D$26:$D$40,MATCH(AI193,Graph!$D$26:$D$40,1)+1)</f>
        <v>100000</v>
      </c>
      <c r="AM193" s="7">
        <f>INDEX(Graph!$E$26:$E$40,MATCH(AI193,Graph!$D$26:$D$40,1)+1)</f>
        <v>0</v>
      </c>
      <c r="AN193" s="4">
        <f t="shared" si="58"/>
        <v>0</v>
      </c>
      <c r="AO193" s="7"/>
      <c r="AP193" s="11">
        <f>$D195/Graph!I$50</f>
        <v>5252.1559999999981</v>
      </c>
      <c r="AQ193" s="5">
        <f>INDEX(Graph!$D$26:$D$40,MATCH(AP193,Graph!$D$26:$D$40,1))</f>
        <v>5000</v>
      </c>
      <c r="AR193" s="7">
        <f>INDEX(Graph!$E$26:$E$40,MATCH(AP193,Graph!$D$26:$D$40,1))</f>
        <v>275</v>
      </c>
      <c r="AS193" s="5">
        <f>INDEX(Graph!$D$26:$D$40,MATCH(AP193,Graph!$D$26:$D$40,1)+1)</f>
        <v>5500</v>
      </c>
      <c r="AT193" s="7">
        <f>INDEX(Graph!$E$26:$E$40,MATCH(AP193,Graph!$D$26:$D$40,1)+1)</f>
        <v>270</v>
      </c>
      <c r="AU193" s="4">
        <f t="shared" si="59"/>
        <v>272.47844000000003</v>
      </c>
    </row>
    <row r="194" spans="4:47" ht="15.75" x14ac:dyDescent="0.3">
      <c r="D194" s="7">
        <v>187</v>
      </c>
      <c r="E194" s="8">
        <f>(D194/Graph!$C$3)*(D194/Graph!$C$3)*(D194/Graph!$C$3)*Graph!$C$4</f>
        <v>288.71310468821122</v>
      </c>
      <c r="F194" s="4">
        <f t="shared" si="46"/>
        <v>272.19907000000001</v>
      </c>
      <c r="G194" s="4">
        <f t="shared" si="47"/>
        <v>-16.514034688211211</v>
      </c>
      <c r="H194" s="13">
        <f t="shared" si="48"/>
        <v>10000</v>
      </c>
      <c r="I194" s="4"/>
      <c r="J194" s="12">
        <f t="shared" si="49"/>
        <v>-12319.469877405563</v>
      </c>
      <c r="K194" s="9">
        <f t="shared" si="44"/>
        <v>-147.36828485368719</v>
      </c>
      <c r="L194" s="9">
        <f t="shared" si="50"/>
        <v>83.59648</v>
      </c>
      <c r="M194" s="9">
        <f t="shared" si="51"/>
        <v>0.44704000000000121</v>
      </c>
      <c r="N194" s="13">
        <f t="shared" si="45"/>
        <v>-1</v>
      </c>
      <c r="O194" s="4"/>
      <c r="P194" s="12">
        <f t="shared" si="52"/>
        <v>0</v>
      </c>
      <c r="Q194" s="4">
        <f t="shared" si="53"/>
        <v>0</v>
      </c>
      <c r="R194" s="4">
        <f t="shared" si="54"/>
        <v>0</v>
      </c>
      <c r="S194" s="4">
        <f t="shared" si="55"/>
        <v>272.19907000000001</v>
      </c>
      <c r="T194" s="4"/>
      <c r="U194" s="11">
        <f>$D194/Graph!F$50</f>
        <v>22837.300199999998</v>
      </c>
      <c r="V194" s="5">
        <f>INDEX(Graph!$D$26:$D$40,MATCH(U194,Graph!$D$26:$D$40,1))</f>
        <v>6500</v>
      </c>
      <c r="W194" s="7">
        <f>INDEX(Graph!$E$26:$E$40,MATCH(U194,Graph!$D$26:$D$40,1))</f>
        <v>0</v>
      </c>
      <c r="X194" s="5">
        <f>INDEX(Graph!$D$26:$D$40,MATCH(U194,Graph!$D$26:$D$40,1)+1)</f>
        <v>100000</v>
      </c>
      <c r="Y194" s="7">
        <f>INDEX(Graph!$E$26:$E$40,MATCH(U194,Graph!$D$26:$D$40,1)+1)</f>
        <v>0</v>
      </c>
      <c r="Z194" s="4">
        <f t="shared" si="56"/>
        <v>0</v>
      </c>
      <c r="AA194" s="7"/>
      <c r="AB194" s="11">
        <f>$D196/Graph!G$50</f>
        <v>12295.073699999999</v>
      </c>
      <c r="AC194" s="5">
        <f>INDEX(Graph!$D$26:$D$40,MATCH(AB194,Graph!$D$26:$D$40,1))</f>
        <v>6500</v>
      </c>
      <c r="AD194" s="7">
        <f>INDEX(Graph!$E$26:$E$40,MATCH(AB194,Graph!$D$26:$D$40,1))</f>
        <v>0</v>
      </c>
      <c r="AE194" s="5">
        <f>INDEX(Graph!$D$26:$D$40,MATCH(AB194,Graph!$D$26:$D$40,1)+1)</f>
        <v>100000</v>
      </c>
      <c r="AF194" s="7">
        <f>INDEX(Graph!$E$26:$E$40,MATCH(AB194,Graph!$D$26:$D$40,1)+1)</f>
        <v>0</v>
      </c>
      <c r="AG194" s="4">
        <f t="shared" si="57"/>
        <v>0</v>
      </c>
      <c r="AH194" s="7"/>
      <c r="AI194" s="11">
        <f>$D196/Graph!H$50</f>
        <v>7542.99</v>
      </c>
      <c r="AJ194" s="5">
        <f>INDEX(Graph!$D$26:$D$40,MATCH(AI194,Graph!$D$26:$D$40,1))</f>
        <v>6500</v>
      </c>
      <c r="AK194" s="7">
        <f>INDEX(Graph!$E$26:$E$40,MATCH(AI194,Graph!$D$26:$D$40,1))</f>
        <v>0</v>
      </c>
      <c r="AL194" s="5">
        <f>INDEX(Graph!$D$26:$D$40,MATCH(AI194,Graph!$D$26:$D$40,1)+1)</f>
        <v>100000</v>
      </c>
      <c r="AM194" s="7">
        <f>INDEX(Graph!$E$26:$E$40,MATCH(AI194,Graph!$D$26:$D$40,1)+1)</f>
        <v>0</v>
      </c>
      <c r="AN194" s="4">
        <f t="shared" si="58"/>
        <v>0</v>
      </c>
      <c r="AO194" s="7"/>
      <c r="AP194" s="11">
        <f>$D196/Graph!I$50</f>
        <v>5280.092999999998</v>
      </c>
      <c r="AQ194" s="5">
        <f>INDEX(Graph!$D$26:$D$40,MATCH(AP194,Graph!$D$26:$D$40,1))</f>
        <v>5000</v>
      </c>
      <c r="AR194" s="7">
        <f>INDEX(Graph!$E$26:$E$40,MATCH(AP194,Graph!$D$26:$D$40,1))</f>
        <v>275</v>
      </c>
      <c r="AS194" s="5">
        <f>INDEX(Graph!$D$26:$D$40,MATCH(AP194,Graph!$D$26:$D$40,1)+1)</f>
        <v>5500</v>
      </c>
      <c r="AT194" s="7">
        <f>INDEX(Graph!$E$26:$E$40,MATCH(AP194,Graph!$D$26:$D$40,1)+1)</f>
        <v>270</v>
      </c>
      <c r="AU194" s="4">
        <f t="shared" si="59"/>
        <v>272.19907000000001</v>
      </c>
    </row>
    <row r="195" spans="4:47" ht="15.75" x14ac:dyDescent="0.3">
      <c r="D195" s="7">
        <v>188</v>
      </c>
      <c r="E195" s="8">
        <f>(D195/Graph!$C$3)*(D195/Graph!$C$3)*(D195/Graph!$C$3)*Graph!$C$4</f>
        <v>293.36967865270822</v>
      </c>
      <c r="F195" s="4">
        <f t="shared" si="46"/>
        <v>271.91970000000003</v>
      </c>
      <c r="G195" s="4">
        <f t="shared" si="47"/>
        <v>-21.449978652708182</v>
      </c>
      <c r="H195" s="13">
        <f t="shared" si="48"/>
        <v>10000</v>
      </c>
      <c r="I195" s="4"/>
      <c r="J195" s="12">
        <f t="shared" si="49"/>
        <v>-16001.684074920304</v>
      </c>
      <c r="K195" s="9">
        <f t="shared" si="44"/>
        <v>-190.39759489988407</v>
      </c>
      <c r="L195" s="9">
        <f t="shared" si="50"/>
        <v>84.043520000000001</v>
      </c>
      <c r="M195" s="9">
        <f t="shared" si="51"/>
        <v>0.44704000000000121</v>
      </c>
      <c r="N195" s="13">
        <f t="shared" si="45"/>
        <v>-1</v>
      </c>
      <c r="O195" s="4"/>
      <c r="P195" s="12">
        <f t="shared" si="52"/>
        <v>0</v>
      </c>
      <c r="Q195" s="4">
        <f t="shared" si="53"/>
        <v>0</v>
      </c>
      <c r="R195" s="4">
        <f t="shared" si="54"/>
        <v>0</v>
      </c>
      <c r="S195" s="4">
        <f t="shared" si="55"/>
        <v>271.91970000000003</v>
      </c>
      <c r="T195" s="4"/>
      <c r="U195" s="11">
        <f>$D195/Graph!F$50</f>
        <v>22959.424799999997</v>
      </c>
      <c r="V195" s="5">
        <f>INDEX(Graph!$D$26:$D$40,MATCH(U195,Graph!$D$26:$D$40,1))</f>
        <v>6500</v>
      </c>
      <c r="W195" s="7">
        <f>INDEX(Graph!$E$26:$E$40,MATCH(U195,Graph!$D$26:$D$40,1))</f>
        <v>0</v>
      </c>
      <c r="X195" s="5">
        <f>INDEX(Graph!$D$26:$D$40,MATCH(U195,Graph!$D$26:$D$40,1)+1)</f>
        <v>100000</v>
      </c>
      <c r="Y195" s="7">
        <f>INDEX(Graph!$E$26:$E$40,MATCH(U195,Graph!$D$26:$D$40,1)+1)</f>
        <v>0</v>
      </c>
      <c r="Z195" s="4">
        <f t="shared" si="56"/>
        <v>0</v>
      </c>
      <c r="AA195" s="7"/>
      <c r="AB195" s="11">
        <f>$D197/Graph!G$50</f>
        <v>12360.126999999999</v>
      </c>
      <c r="AC195" s="5">
        <f>INDEX(Graph!$D$26:$D$40,MATCH(AB195,Graph!$D$26:$D$40,1))</f>
        <v>6500</v>
      </c>
      <c r="AD195" s="7">
        <f>INDEX(Graph!$E$26:$E$40,MATCH(AB195,Graph!$D$26:$D$40,1))</f>
        <v>0</v>
      </c>
      <c r="AE195" s="5">
        <f>INDEX(Graph!$D$26:$D$40,MATCH(AB195,Graph!$D$26:$D$40,1)+1)</f>
        <v>100000</v>
      </c>
      <c r="AF195" s="7">
        <f>INDEX(Graph!$E$26:$E$40,MATCH(AB195,Graph!$D$26:$D$40,1)+1)</f>
        <v>0</v>
      </c>
      <c r="AG195" s="4">
        <f t="shared" si="57"/>
        <v>0</v>
      </c>
      <c r="AH195" s="7"/>
      <c r="AI195" s="11">
        <f>$D197/Graph!H$50</f>
        <v>7582.9</v>
      </c>
      <c r="AJ195" s="5">
        <f>INDEX(Graph!$D$26:$D$40,MATCH(AI195,Graph!$D$26:$D$40,1))</f>
        <v>6500</v>
      </c>
      <c r="AK195" s="7">
        <f>INDEX(Graph!$E$26:$E$40,MATCH(AI195,Graph!$D$26:$D$40,1))</f>
        <v>0</v>
      </c>
      <c r="AL195" s="5">
        <f>INDEX(Graph!$D$26:$D$40,MATCH(AI195,Graph!$D$26:$D$40,1)+1)</f>
        <v>100000</v>
      </c>
      <c r="AM195" s="7">
        <f>INDEX(Graph!$E$26:$E$40,MATCH(AI195,Graph!$D$26:$D$40,1)+1)</f>
        <v>0</v>
      </c>
      <c r="AN195" s="4">
        <f t="shared" si="58"/>
        <v>0</v>
      </c>
      <c r="AO195" s="7"/>
      <c r="AP195" s="11">
        <f>$D197/Graph!I$50</f>
        <v>5308.0299999999979</v>
      </c>
      <c r="AQ195" s="5">
        <f>INDEX(Graph!$D$26:$D$40,MATCH(AP195,Graph!$D$26:$D$40,1))</f>
        <v>5000</v>
      </c>
      <c r="AR195" s="7">
        <f>INDEX(Graph!$E$26:$E$40,MATCH(AP195,Graph!$D$26:$D$40,1))</f>
        <v>275</v>
      </c>
      <c r="AS195" s="5">
        <f>INDEX(Graph!$D$26:$D$40,MATCH(AP195,Graph!$D$26:$D$40,1)+1)</f>
        <v>5500</v>
      </c>
      <c r="AT195" s="7">
        <f>INDEX(Graph!$E$26:$E$40,MATCH(AP195,Graph!$D$26:$D$40,1)+1)</f>
        <v>270</v>
      </c>
      <c r="AU195" s="4">
        <f t="shared" si="59"/>
        <v>271.91970000000003</v>
      </c>
    </row>
    <row r="196" spans="4:47" ht="15.75" x14ac:dyDescent="0.3">
      <c r="D196" s="7">
        <v>189</v>
      </c>
      <c r="E196" s="8">
        <f>(D196/Graph!$C$3)*(D196/Graph!$C$3)*(D196/Graph!$C$3)*Graph!$C$4</f>
        <v>298.07605507510243</v>
      </c>
      <c r="F196" s="4">
        <f t="shared" si="46"/>
        <v>271.64033000000001</v>
      </c>
      <c r="G196" s="4">
        <f t="shared" si="47"/>
        <v>-26.435725075102425</v>
      </c>
      <c r="H196" s="13">
        <f t="shared" si="48"/>
        <v>10000</v>
      </c>
      <c r="I196" s="4"/>
      <c r="J196" s="12">
        <f t="shared" si="49"/>
        <v>-19721.050906026408</v>
      </c>
      <c r="K196" s="9">
        <f t="shared" si="44"/>
        <v>-233.41129359334826</v>
      </c>
      <c r="L196" s="9">
        <f t="shared" si="50"/>
        <v>84.490560000000002</v>
      </c>
      <c r="M196" s="9">
        <f t="shared" si="51"/>
        <v>0.44704000000000121</v>
      </c>
      <c r="N196" s="13">
        <f t="shared" si="45"/>
        <v>-1</v>
      </c>
      <c r="O196" s="4"/>
      <c r="P196" s="12">
        <f t="shared" si="52"/>
        <v>0</v>
      </c>
      <c r="Q196" s="4">
        <f t="shared" si="53"/>
        <v>0</v>
      </c>
      <c r="R196" s="4">
        <f t="shared" si="54"/>
        <v>0</v>
      </c>
      <c r="S196" s="4">
        <f t="shared" si="55"/>
        <v>271.64033000000001</v>
      </c>
      <c r="T196" s="4"/>
      <c r="U196" s="11">
        <f>$D196/Graph!F$50</f>
        <v>23081.549399999996</v>
      </c>
      <c r="V196" s="5">
        <f>INDEX(Graph!$D$26:$D$40,MATCH(U196,Graph!$D$26:$D$40,1))</f>
        <v>6500</v>
      </c>
      <c r="W196" s="7">
        <f>INDEX(Graph!$E$26:$E$40,MATCH(U196,Graph!$D$26:$D$40,1))</f>
        <v>0</v>
      </c>
      <c r="X196" s="5">
        <f>INDEX(Graph!$D$26:$D$40,MATCH(U196,Graph!$D$26:$D$40,1)+1)</f>
        <v>100000</v>
      </c>
      <c r="Y196" s="7">
        <f>INDEX(Graph!$E$26:$E$40,MATCH(U196,Graph!$D$26:$D$40,1)+1)</f>
        <v>0</v>
      </c>
      <c r="Z196" s="4">
        <f t="shared" si="56"/>
        <v>0</v>
      </c>
      <c r="AA196" s="7"/>
      <c r="AB196" s="11">
        <f>$D198/Graph!G$50</f>
        <v>12425.180299999998</v>
      </c>
      <c r="AC196" s="5">
        <f>INDEX(Graph!$D$26:$D$40,MATCH(AB196,Graph!$D$26:$D$40,1))</f>
        <v>6500</v>
      </c>
      <c r="AD196" s="7">
        <f>INDEX(Graph!$E$26:$E$40,MATCH(AB196,Graph!$D$26:$D$40,1))</f>
        <v>0</v>
      </c>
      <c r="AE196" s="5">
        <f>INDEX(Graph!$D$26:$D$40,MATCH(AB196,Graph!$D$26:$D$40,1)+1)</f>
        <v>100000</v>
      </c>
      <c r="AF196" s="7">
        <f>INDEX(Graph!$E$26:$E$40,MATCH(AB196,Graph!$D$26:$D$40,1)+1)</f>
        <v>0</v>
      </c>
      <c r="AG196" s="4">
        <f t="shared" si="57"/>
        <v>0</v>
      </c>
      <c r="AH196" s="7"/>
      <c r="AI196" s="11">
        <f>$D198/Graph!H$50</f>
        <v>7622.8099999999995</v>
      </c>
      <c r="AJ196" s="5">
        <f>INDEX(Graph!$D$26:$D$40,MATCH(AI196,Graph!$D$26:$D$40,1))</f>
        <v>6500</v>
      </c>
      <c r="AK196" s="7">
        <f>INDEX(Graph!$E$26:$E$40,MATCH(AI196,Graph!$D$26:$D$40,1))</f>
        <v>0</v>
      </c>
      <c r="AL196" s="5">
        <f>INDEX(Graph!$D$26:$D$40,MATCH(AI196,Graph!$D$26:$D$40,1)+1)</f>
        <v>100000</v>
      </c>
      <c r="AM196" s="7">
        <f>INDEX(Graph!$E$26:$E$40,MATCH(AI196,Graph!$D$26:$D$40,1)+1)</f>
        <v>0</v>
      </c>
      <c r="AN196" s="4">
        <f t="shared" si="58"/>
        <v>0</v>
      </c>
      <c r="AO196" s="7"/>
      <c r="AP196" s="11">
        <f>$D198/Graph!I$50</f>
        <v>5335.9669999999987</v>
      </c>
      <c r="AQ196" s="5">
        <f>INDEX(Graph!$D$26:$D$40,MATCH(AP196,Graph!$D$26:$D$40,1))</f>
        <v>5000</v>
      </c>
      <c r="AR196" s="7">
        <f>INDEX(Graph!$E$26:$E$40,MATCH(AP196,Graph!$D$26:$D$40,1))</f>
        <v>275</v>
      </c>
      <c r="AS196" s="5">
        <f>INDEX(Graph!$D$26:$D$40,MATCH(AP196,Graph!$D$26:$D$40,1)+1)</f>
        <v>5500</v>
      </c>
      <c r="AT196" s="7">
        <f>INDEX(Graph!$E$26:$E$40,MATCH(AP196,Graph!$D$26:$D$40,1)+1)</f>
        <v>270</v>
      </c>
      <c r="AU196" s="4">
        <f t="shared" si="59"/>
        <v>271.64033000000001</v>
      </c>
    </row>
    <row r="197" spans="4:47" ht="15.75" x14ac:dyDescent="0.3">
      <c r="D197" s="7">
        <v>190</v>
      </c>
      <c r="E197" s="8">
        <f>(D197/Graph!$C$3)*(D197/Graph!$C$3)*(D197/Graph!$C$3)*Graph!$C$4</f>
        <v>302.83249886208461</v>
      </c>
      <c r="F197" s="4">
        <f t="shared" si="46"/>
        <v>271.36096000000003</v>
      </c>
      <c r="G197" s="4">
        <f t="shared" si="47"/>
        <v>-31.471538862084572</v>
      </c>
      <c r="H197" s="13">
        <f t="shared" si="48"/>
        <v>10000</v>
      </c>
      <c r="I197" s="4"/>
      <c r="J197" s="12">
        <f t="shared" si="49"/>
        <v>-23477.767991115092</v>
      </c>
      <c r="K197" s="9">
        <f t="shared" si="44"/>
        <v>-276.41195408293959</v>
      </c>
      <c r="L197" s="9">
        <f t="shared" si="50"/>
        <v>84.937600000000003</v>
      </c>
      <c r="M197" s="9">
        <f t="shared" si="51"/>
        <v>0.44704000000000121</v>
      </c>
      <c r="N197" s="13">
        <f t="shared" si="45"/>
        <v>-1</v>
      </c>
      <c r="O197" s="4"/>
      <c r="P197" s="12">
        <f t="shared" si="52"/>
        <v>0</v>
      </c>
      <c r="Q197" s="4">
        <f t="shared" si="53"/>
        <v>0</v>
      </c>
      <c r="R197" s="4">
        <f t="shared" si="54"/>
        <v>0</v>
      </c>
      <c r="S197" s="4">
        <f t="shared" si="55"/>
        <v>271.36096000000003</v>
      </c>
      <c r="T197" s="4"/>
      <c r="U197" s="11">
        <f>$D197/Graph!F$50</f>
        <v>23203.673999999995</v>
      </c>
      <c r="V197" s="5">
        <f>INDEX(Graph!$D$26:$D$40,MATCH(U197,Graph!$D$26:$D$40,1))</f>
        <v>6500</v>
      </c>
      <c r="W197" s="7">
        <f>INDEX(Graph!$E$26:$E$40,MATCH(U197,Graph!$D$26:$D$40,1))</f>
        <v>0</v>
      </c>
      <c r="X197" s="5">
        <f>INDEX(Graph!$D$26:$D$40,MATCH(U197,Graph!$D$26:$D$40,1)+1)</f>
        <v>100000</v>
      </c>
      <c r="Y197" s="7">
        <f>INDEX(Graph!$E$26:$E$40,MATCH(U197,Graph!$D$26:$D$40,1)+1)</f>
        <v>0</v>
      </c>
      <c r="Z197" s="4">
        <f t="shared" si="56"/>
        <v>0</v>
      </c>
      <c r="AA197" s="7"/>
      <c r="AB197" s="11">
        <f>$D199/Graph!G$50</f>
        <v>12490.2336</v>
      </c>
      <c r="AC197" s="5">
        <f>INDEX(Graph!$D$26:$D$40,MATCH(AB197,Graph!$D$26:$D$40,1))</f>
        <v>6500</v>
      </c>
      <c r="AD197" s="7">
        <f>INDEX(Graph!$E$26:$E$40,MATCH(AB197,Graph!$D$26:$D$40,1))</f>
        <v>0</v>
      </c>
      <c r="AE197" s="5">
        <f>INDEX(Graph!$D$26:$D$40,MATCH(AB197,Graph!$D$26:$D$40,1)+1)</f>
        <v>100000</v>
      </c>
      <c r="AF197" s="7">
        <f>INDEX(Graph!$E$26:$E$40,MATCH(AB197,Graph!$D$26:$D$40,1)+1)</f>
        <v>0</v>
      </c>
      <c r="AG197" s="4">
        <f t="shared" si="57"/>
        <v>0</v>
      </c>
      <c r="AH197" s="7"/>
      <c r="AI197" s="11">
        <f>$D199/Graph!H$50</f>
        <v>7662.7199999999993</v>
      </c>
      <c r="AJ197" s="5">
        <f>INDEX(Graph!$D$26:$D$40,MATCH(AI197,Graph!$D$26:$D$40,1))</f>
        <v>6500</v>
      </c>
      <c r="AK197" s="7">
        <f>INDEX(Graph!$E$26:$E$40,MATCH(AI197,Graph!$D$26:$D$40,1))</f>
        <v>0</v>
      </c>
      <c r="AL197" s="5">
        <f>INDEX(Graph!$D$26:$D$40,MATCH(AI197,Graph!$D$26:$D$40,1)+1)</f>
        <v>100000</v>
      </c>
      <c r="AM197" s="7">
        <f>INDEX(Graph!$E$26:$E$40,MATCH(AI197,Graph!$D$26:$D$40,1)+1)</f>
        <v>0</v>
      </c>
      <c r="AN197" s="4">
        <f t="shared" si="58"/>
        <v>0</v>
      </c>
      <c r="AO197" s="7"/>
      <c r="AP197" s="11">
        <f>$D199/Graph!I$50</f>
        <v>5363.9039999999986</v>
      </c>
      <c r="AQ197" s="5">
        <f>INDEX(Graph!$D$26:$D$40,MATCH(AP197,Graph!$D$26:$D$40,1))</f>
        <v>5000</v>
      </c>
      <c r="AR197" s="7">
        <f>INDEX(Graph!$E$26:$E$40,MATCH(AP197,Graph!$D$26:$D$40,1))</f>
        <v>275</v>
      </c>
      <c r="AS197" s="5">
        <f>INDEX(Graph!$D$26:$D$40,MATCH(AP197,Graph!$D$26:$D$40,1)+1)</f>
        <v>5500</v>
      </c>
      <c r="AT197" s="7">
        <f>INDEX(Graph!$E$26:$E$40,MATCH(AP197,Graph!$D$26:$D$40,1)+1)</f>
        <v>270</v>
      </c>
      <c r="AU197" s="4">
        <f t="shared" si="59"/>
        <v>271.36096000000003</v>
      </c>
    </row>
    <row r="198" spans="4:47" ht="15.75" x14ac:dyDescent="0.3">
      <c r="D198" s="7">
        <v>191</v>
      </c>
      <c r="E198" s="8">
        <f>(D198/Graph!$C$3)*(D198/Graph!$C$3)*(D198/Graph!$C$3)*Graph!$C$4</f>
        <v>307.639274920346</v>
      </c>
      <c r="F198" s="4">
        <f t="shared" si="46"/>
        <v>271.08159000000001</v>
      </c>
      <c r="G198" s="4">
        <f t="shared" si="47"/>
        <v>-36.557684920345991</v>
      </c>
      <c r="H198" s="13">
        <f t="shared" si="48"/>
        <v>10000</v>
      </c>
      <c r="I198" s="4"/>
      <c r="J198" s="12">
        <f t="shared" si="49"/>
        <v>-27272.032950578108</v>
      </c>
      <c r="K198" s="9">
        <f t="shared" si="44"/>
        <v>-319.40209562958989</v>
      </c>
      <c r="L198" s="9">
        <f t="shared" si="50"/>
        <v>85.384640000000005</v>
      </c>
      <c r="M198" s="9">
        <f t="shared" si="51"/>
        <v>0.44704000000000121</v>
      </c>
      <c r="N198" s="13">
        <f t="shared" si="45"/>
        <v>-1</v>
      </c>
      <c r="O198" s="4"/>
      <c r="P198" s="12">
        <f t="shared" si="52"/>
        <v>0</v>
      </c>
      <c r="Q198" s="4">
        <f t="shared" si="53"/>
        <v>0</v>
      </c>
      <c r="R198" s="4">
        <f t="shared" si="54"/>
        <v>0</v>
      </c>
      <c r="S198" s="4">
        <f t="shared" si="55"/>
        <v>271.08159000000001</v>
      </c>
      <c r="T198" s="4"/>
      <c r="U198" s="11">
        <f>$D198/Graph!F$50</f>
        <v>23325.798599999998</v>
      </c>
      <c r="V198" s="5">
        <f>INDEX(Graph!$D$26:$D$40,MATCH(U198,Graph!$D$26:$D$40,1))</f>
        <v>6500</v>
      </c>
      <c r="W198" s="7">
        <f>INDEX(Graph!$E$26:$E$40,MATCH(U198,Graph!$D$26:$D$40,1))</f>
        <v>0</v>
      </c>
      <c r="X198" s="5">
        <f>INDEX(Graph!$D$26:$D$40,MATCH(U198,Graph!$D$26:$D$40,1)+1)</f>
        <v>100000</v>
      </c>
      <c r="Y198" s="7">
        <f>INDEX(Graph!$E$26:$E$40,MATCH(U198,Graph!$D$26:$D$40,1)+1)</f>
        <v>0</v>
      </c>
      <c r="Z198" s="4">
        <f t="shared" si="56"/>
        <v>0</v>
      </c>
      <c r="AA198" s="7"/>
      <c r="AB198" s="11">
        <f>$D200/Graph!G$50</f>
        <v>12555.286899999999</v>
      </c>
      <c r="AC198" s="5">
        <f>INDEX(Graph!$D$26:$D$40,MATCH(AB198,Graph!$D$26:$D$40,1))</f>
        <v>6500</v>
      </c>
      <c r="AD198" s="7">
        <f>INDEX(Graph!$E$26:$E$40,MATCH(AB198,Graph!$D$26:$D$40,1))</f>
        <v>0</v>
      </c>
      <c r="AE198" s="5">
        <f>INDEX(Graph!$D$26:$D$40,MATCH(AB198,Graph!$D$26:$D$40,1)+1)</f>
        <v>100000</v>
      </c>
      <c r="AF198" s="7">
        <f>INDEX(Graph!$E$26:$E$40,MATCH(AB198,Graph!$D$26:$D$40,1)+1)</f>
        <v>0</v>
      </c>
      <c r="AG198" s="4">
        <f t="shared" si="57"/>
        <v>0</v>
      </c>
      <c r="AH198" s="7"/>
      <c r="AI198" s="11">
        <f>$D200/Graph!H$50</f>
        <v>7702.6299999999992</v>
      </c>
      <c r="AJ198" s="5">
        <f>INDEX(Graph!$D$26:$D$40,MATCH(AI198,Graph!$D$26:$D$40,1))</f>
        <v>6500</v>
      </c>
      <c r="AK198" s="7">
        <f>INDEX(Graph!$E$26:$E$40,MATCH(AI198,Graph!$D$26:$D$40,1))</f>
        <v>0</v>
      </c>
      <c r="AL198" s="5">
        <f>INDEX(Graph!$D$26:$D$40,MATCH(AI198,Graph!$D$26:$D$40,1)+1)</f>
        <v>100000</v>
      </c>
      <c r="AM198" s="7">
        <f>INDEX(Graph!$E$26:$E$40,MATCH(AI198,Graph!$D$26:$D$40,1)+1)</f>
        <v>0</v>
      </c>
      <c r="AN198" s="4">
        <f t="shared" si="58"/>
        <v>0</v>
      </c>
      <c r="AO198" s="7"/>
      <c r="AP198" s="11">
        <f>$D200/Graph!I$50</f>
        <v>5391.8409999999985</v>
      </c>
      <c r="AQ198" s="5">
        <f>INDEX(Graph!$D$26:$D$40,MATCH(AP198,Graph!$D$26:$D$40,1))</f>
        <v>5000</v>
      </c>
      <c r="AR198" s="7">
        <f>INDEX(Graph!$E$26:$E$40,MATCH(AP198,Graph!$D$26:$D$40,1))</f>
        <v>275</v>
      </c>
      <c r="AS198" s="5">
        <f>INDEX(Graph!$D$26:$D$40,MATCH(AP198,Graph!$D$26:$D$40,1)+1)</f>
        <v>5500</v>
      </c>
      <c r="AT198" s="7">
        <f>INDEX(Graph!$E$26:$E$40,MATCH(AP198,Graph!$D$26:$D$40,1)+1)</f>
        <v>270</v>
      </c>
      <c r="AU198" s="4">
        <f t="shared" si="59"/>
        <v>271.08159000000001</v>
      </c>
    </row>
    <row r="199" spans="4:47" ht="15.75" x14ac:dyDescent="0.3">
      <c r="D199" s="7">
        <v>192</v>
      </c>
      <c r="E199" s="8">
        <f>(D199/Graph!$C$3)*(D199/Graph!$C$3)*(D199/Graph!$C$3)*Graph!$C$4</f>
        <v>312.49664815657724</v>
      </c>
      <c r="F199" s="4">
        <f t="shared" si="46"/>
        <v>270.80222000000003</v>
      </c>
      <c r="G199" s="4">
        <f t="shared" si="47"/>
        <v>-41.694428156577203</v>
      </c>
      <c r="H199" s="13">
        <f t="shared" si="48"/>
        <v>10000</v>
      </c>
      <c r="I199" s="4"/>
      <c r="J199" s="12">
        <f t="shared" si="49"/>
        <v>-31104.043404806594</v>
      </c>
      <c r="K199" s="9">
        <f t="shared" si="44"/>
        <v>-362.38418500962109</v>
      </c>
      <c r="L199" s="9">
        <f t="shared" si="50"/>
        <v>85.831680000000006</v>
      </c>
      <c r="M199" s="9">
        <f t="shared" si="51"/>
        <v>0.44704000000000121</v>
      </c>
      <c r="N199" s="13">
        <f t="shared" si="45"/>
        <v>-1</v>
      </c>
      <c r="O199" s="4"/>
      <c r="P199" s="12">
        <f t="shared" si="52"/>
        <v>0</v>
      </c>
      <c r="Q199" s="4">
        <f t="shared" si="53"/>
        <v>0</v>
      </c>
      <c r="R199" s="4">
        <f t="shared" si="54"/>
        <v>0</v>
      </c>
      <c r="S199" s="4">
        <f t="shared" si="55"/>
        <v>270.80222000000003</v>
      </c>
      <c r="T199" s="4"/>
      <c r="U199" s="11">
        <f>$D199/Graph!F$50</f>
        <v>23447.923199999997</v>
      </c>
      <c r="V199" s="5">
        <f>INDEX(Graph!$D$26:$D$40,MATCH(U199,Graph!$D$26:$D$40,1))</f>
        <v>6500</v>
      </c>
      <c r="W199" s="7">
        <f>INDEX(Graph!$E$26:$E$40,MATCH(U199,Graph!$D$26:$D$40,1))</f>
        <v>0</v>
      </c>
      <c r="X199" s="5">
        <f>INDEX(Graph!$D$26:$D$40,MATCH(U199,Graph!$D$26:$D$40,1)+1)</f>
        <v>100000</v>
      </c>
      <c r="Y199" s="7">
        <f>INDEX(Graph!$E$26:$E$40,MATCH(U199,Graph!$D$26:$D$40,1)+1)</f>
        <v>0</v>
      </c>
      <c r="Z199" s="4">
        <f t="shared" si="56"/>
        <v>0</v>
      </c>
      <c r="AA199" s="7"/>
      <c r="AB199" s="11">
        <f>$D201/Graph!G$50</f>
        <v>12620.340199999999</v>
      </c>
      <c r="AC199" s="5">
        <f>INDEX(Graph!$D$26:$D$40,MATCH(AB199,Graph!$D$26:$D$40,1))</f>
        <v>6500</v>
      </c>
      <c r="AD199" s="7">
        <f>INDEX(Graph!$E$26:$E$40,MATCH(AB199,Graph!$D$26:$D$40,1))</f>
        <v>0</v>
      </c>
      <c r="AE199" s="5">
        <f>INDEX(Graph!$D$26:$D$40,MATCH(AB199,Graph!$D$26:$D$40,1)+1)</f>
        <v>100000</v>
      </c>
      <c r="AF199" s="7">
        <f>INDEX(Graph!$E$26:$E$40,MATCH(AB199,Graph!$D$26:$D$40,1)+1)</f>
        <v>0</v>
      </c>
      <c r="AG199" s="4">
        <f t="shared" si="57"/>
        <v>0</v>
      </c>
      <c r="AH199" s="7"/>
      <c r="AI199" s="11">
        <f>$D201/Graph!H$50</f>
        <v>7742.5399999999991</v>
      </c>
      <c r="AJ199" s="5">
        <f>INDEX(Graph!$D$26:$D$40,MATCH(AI199,Graph!$D$26:$D$40,1))</f>
        <v>6500</v>
      </c>
      <c r="AK199" s="7">
        <f>INDEX(Graph!$E$26:$E$40,MATCH(AI199,Graph!$D$26:$D$40,1))</f>
        <v>0</v>
      </c>
      <c r="AL199" s="5">
        <f>INDEX(Graph!$D$26:$D$40,MATCH(AI199,Graph!$D$26:$D$40,1)+1)</f>
        <v>100000</v>
      </c>
      <c r="AM199" s="7">
        <f>INDEX(Graph!$E$26:$E$40,MATCH(AI199,Graph!$D$26:$D$40,1)+1)</f>
        <v>0</v>
      </c>
      <c r="AN199" s="4">
        <f t="shared" si="58"/>
        <v>0</v>
      </c>
      <c r="AO199" s="7"/>
      <c r="AP199" s="11">
        <f>$D201/Graph!I$50</f>
        <v>5419.7779999999984</v>
      </c>
      <c r="AQ199" s="5">
        <f>INDEX(Graph!$D$26:$D$40,MATCH(AP199,Graph!$D$26:$D$40,1))</f>
        <v>5000</v>
      </c>
      <c r="AR199" s="7">
        <f>INDEX(Graph!$E$26:$E$40,MATCH(AP199,Graph!$D$26:$D$40,1))</f>
        <v>275</v>
      </c>
      <c r="AS199" s="5">
        <f>INDEX(Graph!$D$26:$D$40,MATCH(AP199,Graph!$D$26:$D$40,1)+1)</f>
        <v>5500</v>
      </c>
      <c r="AT199" s="7">
        <f>INDEX(Graph!$E$26:$E$40,MATCH(AP199,Graph!$D$26:$D$40,1)+1)</f>
        <v>270</v>
      </c>
      <c r="AU199" s="4">
        <f t="shared" si="59"/>
        <v>270.80222000000003</v>
      </c>
    </row>
    <row r="200" spans="4:47" ht="15.75" x14ac:dyDescent="0.3">
      <c r="D200" s="7">
        <v>193</v>
      </c>
      <c r="E200" s="8">
        <f>(D200/Graph!$C$3)*(D200/Graph!$C$3)*(D200/Graph!$C$3)*Graph!$C$4</f>
        <v>317.4048834774693</v>
      </c>
      <c r="F200" s="4">
        <f t="shared" si="46"/>
        <v>270.52285000000001</v>
      </c>
      <c r="G200" s="4">
        <f t="shared" si="47"/>
        <v>-46.882033477469292</v>
      </c>
      <c r="H200" s="13">
        <f t="shared" si="48"/>
        <v>10000</v>
      </c>
      <c r="I200" s="4"/>
      <c r="J200" s="12">
        <f t="shared" si="49"/>
        <v>-34973.996974192094</v>
      </c>
      <c r="K200" s="9">
        <f t="shared" si="44"/>
        <v>-405.36063787446193</v>
      </c>
      <c r="L200" s="9">
        <f t="shared" si="50"/>
        <v>86.278719999999993</v>
      </c>
      <c r="M200" s="9">
        <f t="shared" si="51"/>
        <v>0.447039999999987</v>
      </c>
      <c r="N200" s="13">
        <f t="shared" si="45"/>
        <v>-1</v>
      </c>
      <c r="O200" s="4"/>
      <c r="P200" s="12">
        <f t="shared" si="52"/>
        <v>0</v>
      </c>
      <c r="Q200" s="4">
        <f t="shared" si="53"/>
        <v>0</v>
      </c>
      <c r="R200" s="4">
        <f t="shared" si="54"/>
        <v>0</v>
      </c>
      <c r="S200" s="4">
        <f t="shared" si="55"/>
        <v>270.52285000000001</v>
      </c>
      <c r="T200" s="4"/>
      <c r="U200" s="11">
        <f>$D200/Graph!F$50</f>
        <v>23570.047799999997</v>
      </c>
      <c r="V200" s="5">
        <f>INDEX(Graph!$D$26:$D$40,MATCH(U200,Graph!$D$26:$D$40,1))</f>
        <v>6500</v>
      </c>
      <c r="W200" s="7">
        <f>INDEX(Graph!$E$26:$E$40,MATCH(U200,Graph!$D$26:$D$40,1))</f>
        <v>0</v>
      </c>
      <c r="X200" s="5">
        <f>INDEX(Graph!$D$26:$D$40,MATCH(U200,Graph!$D$26:$D$40,1)+1)</f>
        <v>100000</v>
      </c>
      <c r="Y200" s="7">
        <f>INDEX(Graph!$E$26:$E$40,MATCH(U200,Graph!$D$26:$D$40,1)+1)</f>
        <v>0</v>
      </c>
      <c r="Z200" s="4">
        <f t="shared" si="56"/>
        <v>0</v>
      </c>
      <c r="AA200" s="7"/>
      <c r="AB200" s="11">
        <f>$D202/Graph!G$50</f>
        <v>12685.393499999998</v>
      </c>
      <c r="AC200" s="5">
        <f>INDEX(Graph!$D$26:$D$40,MATCH(AB200,Graph!$D$26:$D$40,1))</f>
        <v>6500</v>
      </c>
      <c r="AD200" s="7">
        <f>INDEX(Graph!$E$26:$E$40,MATCH(AB200,Graph!$D$26:$D$40,1))</f>
        <v>0</v>
      </c>
      <c r="AE200" s="5">
        <f>INDEX(Graph!$D$26:$D$40,MATCH(AB200,Graph!$D$26:$D$40,1)+1)</f>
        <v>100000</v>
      </c>
      <c r="AF200" s="7">
        <f>INDEX(Graph!$E$26:$E$40,MATCH(AB200,Graph!$D$26:$D$40,1)+1)</f>
        <v>0</v>
      </c>
      <c r="AG200" s="4">
        <f t="shared" si="57"/>
        <v>0</v>
      </c>
      <c r="AH200" s="7"/>
      <c r="AI200" s="11">
        <f>$D202/Graph!H$50</f>
        <v>7782.45</v>
      </c>
      <c r="AJ200" s="5">
        <f>INDEX(Graph!$D$26:$D$40,MATCH(AI200,Graph!$D$26:$D$40,1))</f>
        <v>6500</v>
      </c>
      <c r="AK200" s="7">
        <f>INDEX(Graph!$E$26:$E$40,MATCH(AI200,Graph!$D$26:$D$40,1))</f>
        <v>0</v>
      </c>
      <c r="AL200" s="5">
        <f>INDEX(Graph!$D$26:$D$40,MATCH(AI200,Graph!$D$26:$D$40,1)+1)</f>
        <v>100000</v>
      </c>
      <c r="AM200" s="7">
        <f>INDEX(Graph!$E$26:$E$40,MATCH(AI200,Graph!$D$26:$D$40,1)+1)</f>
        <v>0</v>
      </c>
      <c r="AN200" s="4">
        <f t="shared" si="58"/>
        <v>0</v>
      </c>
      <c r="AO200" s="7"/>
      <c r="AP200" s="11">
        <f>$D202/Graph!I$50</f>
        <v>5447.7149999999983</v>
      </c>
      <c r="AQ200" s="5">
        <f>INDEX(Graph!$D$26:$D$40,MATCH(AP200,Graph!$D$26:$D$40,1))</f>
        <v>5000</v>
      </c>
      <c r="AR200" s="7">
        <f>INDEX(Graph!$E$26:$E$40,MATCH(AP200,Graph!$D$26:$D$40,1))</f>
        <v>275</v>
      </c>
      <c r="AS200" s="5">
        <f>INDEX(Graph!$D$26:$D$40,MATCH(AP200,Graph!$D$26:$D$40,1)+1)</f>
        <v>5500</v>
      </c>
      <c r="AT200" s="7">
        <f>INDEX(Graph!$E$26:$E$40,MATCH(AP200,Graph!$D$26:$D$40,1)+1)</f>
        <v>270</v>
      </c>
      <c r="AU200" s="4">
        <f t="shared" si="59"/>
        <v>270.52285000000001</v>
      </c>
    </row>
    <row r="201" spans="4:47" ht="15.75" x14ac:dyDescent="0.3">
      <c r="D201" s="7">
        <v>194</v>
      </c>
      <c r="E201" s="8">
        <f>(D201/Graph!$C$3)*(D201/Graph!$C$3)*(D201/Graph!$C$3)*Graph!$C$4</f>
        <v>322.36424578971327</v>
      </c>
      <c r="F201" s="4">
        <f t="shared" si="46"/>
        <v>270.24348000000003</v>
      </c>
      <c r="G201" s="4">
        <f t="shared" si="47"/>
        <v>-52.120765789713232</v>
      </c>
      <c r="H201" s="13">
        <f t="shared" si="48"/>
        <v>10000</v>
      </c>
      <c r="I201" s="4"/>
      <c r="J201" s="12">
        <f t="shared" si="49"/>
        <v>-38882.091279126071</v>
      </c>
      <c r="K201" s="9">
        <f t="shared" ref="K201:K227" si="60">IF(L201&gt;0,J201/L201,0)</f>
        <v>-448.3338200682943</v>
      </c>
      <c r="L201" s="9">
        <f t="shared" si="50"/>
        <v>86.725759999999994</v>
      </c>
      <c r="M201" s="9">
        <f t="shared" si="51"/>
        <v>0.44704000000000121</v>
      </c>
      <c r="N201" s="13">
        <f t="shared" ref="N201:N227" si="61">IF(K201&gt;0,$H$4*M201/K201,-1)</f>
        <v>-1</v>
      </c>
      <c r="O201" s="4"/>
      <c r="P201" s="12">
        <f t="shared" si="52"/>
        <v>0</v>
      </c>
      <c r="Q201" s="4">
        <f t="shared" si="53"/>
        <v>0</v>
      </c>
      <c r="R201" s="4">
        <f t="shared" si="54"/>
        <v>0</v>
      </c>
      <c r="S201" s="4">
        <f t="shared" si="55"/>
        <v>270.24348000000003</v>
      </c>
      <c r="T201" s="4"/>
      <c r="U201" s="11">
        <f>$D201/Graph!F$50</f>
        <v>23692.172399999996</v>
      </c>
      <c r="V201" s="5">
        <f>INDEX(Graph!$D$26:$D$40,MATCH(U201,Graph!$D$26:$D$40,1))</f>
        <v>6500</v>
      </c>
      <c r="W201" s="7">
        <f>INDEX(Graph!$E$26:$E$40,MATCH(U201,Graph!$D$26:$D$40,1))</f>
        <v>0</v>
      </c>
      <c r="X201" s="5">
        <f>INDEX(Graph!$D$26:$D$40,MATCH(U201,Graph!$D$26:$D$40,1)+1)</f>
        <v>100000</v>
      </c>
      <c r="Y201" s="7">
        <f>INDEX(Graph!$E$26:$E$40,MATCH(U201,Graph!$D$26:$D$40,1)+1)</f>
        <v>0</v>
      </c>
      <c r="Z201" s="4">
        <f t="shared" si="56"/>
        <v>0</v>
      </c>
      <c r="AA201" s="7"/>
      <c r="AB201" s="11">
        <f>$D203/Graph!G$50</f>
        <v>12750.446799999998</v>
      </c>
      <c r="AC201" s="5">
        <f>INDEX(Graph!$D$26:$D$40,MATCH(AB201,Graph!$D$26:$D$40,1))</f>
        <v>6500</v>
      </c>
      <c r="AD201" s="7">
        <f>INDEX(Graph!$E$26:$E$40,MATCH(AB201,Graph!$D$26:$D$40,1))</f>
        <v>0</v>
      </c>
      <c r="AE201" s="5">
        <f>INDEX(Graph!$D$26:$D$40,MATCH(AB201,Graph!$D$26:$D$40,1)+1)</f>
        <v>100000</v>
      </c>
      <c r="AF201" s="7">
        <f>INDEX(Graph!$E$26:$E$40,MATCH(AB201,Graph!$D$26:$D$40,1)+1)</f>
        <v>0</v>
      </c>
      <c r="AG201" s="4">
        <f t="shared" si="57"/>
        <v>0</v>
      </c>
      <c r="AH201" s="7"/>
      <c r="AI201" s="11">
        <f>$D203/Graph!H$50</f>
        <v>7822.36</v>
      </c>
      <c r="AJ201" s="5">
        <f>INDEX(Graph!$D$26:$D$40,MATCH(AI201,Graph!$D$26:$D$40,1))</f>
        <v>6500</v>
      </c>
      <c r="AK201" s="7">
        <f>INDEX(Graph!$E$26:$E$40,MATCH(AI201,Graph!$D$26:$D$40,1))</f>
        <v>0</v>
      </c>
      <c r="AL201" s="5">
        <f>INDEX(Graph!$D$26:$D$40,MATCH(AI201,Graph!$D$26:$D$40,1)+1)</f>
        <v>100000</v>
      </c>
      <c r="AM201" s="7">
        <f>INDEX(Graph!$E$26:$E$40,MATCH(AI201,Graph!$D$26:$D$40,1)+1)</f>
        <v>0</v>
      </c>
      <c r="AN201" s="4">
        <f t="shared" si="58"/>
        <v>0</v>
      </c>
      <c r="AO201" s="7"/>
      <c r="AP201" s="11">
        <f>$D203/Graph!I$50</f>
        <v>5475.6519999999982</v>
      </c>
      <c r="AQ201" s="5">
        <f>INDEX(Graph!$D$26:$D$40,MATCH(AP201,Graph!$D$26:$D$40,1))</f>
        <v>5000</v>
      </c>
      <c r="AR201" s="7">
        <f>INDEX(Graph!$E$26:$E$40,MATCH(AP201,Graph!$D$26:$D$40,1))</f>
        <v>275</v>
      </c>
      <c r="AS201" s="5">
        <f>INDEX(Graph!$D$26:$D$40,MATCH(AP201,Graph!$D$26:$D$40,1)+1)</f>
        <v>5500</v>
      </c>
      <c r="AT201" s="7">
        <f>INDEX(Graph!$E$26:$E$40,MATCH(AP201,Graph!$D$26:$D$40,1)+1)</f>
        <v>270</v>
      </c>
      <c r="AU201" s="4">
        <f t="shared" si="59"/>
        <v>270.24348000000003</v>
      </c>
    </row>
    <row r="202" spans="4:47" ht="15.75" x14ac:dyDescent="0.3">
      <c r="D202" s="7">
        <v>195</v>
      </c>
      <c r="E202" s="8">
        <f>(D202/Graph!$C$3)*(D202/Graph!$C$3)*(D202/Graph!$C$3)*Graph!$C$4</f>
        <v>327.375</v>
      </c>
      <c r="F202" s="4">
        <f t="shared" si="46"/>
        <v>269.89233000000007</v>
      </c>
      <c r="G202" s="4">
        <f t="shared" si="47"/>
        <v>-57.482669999999928</v>
      </c>
      <c r="H202" s="13">
        <f t="shared" si="48"/>
        <v>10000</v>
      </c>
      <c r="I202" s="4"/>
      <c r="J202" s="12">
        <f t="shared" si="49"/>
        <v>-42882.071819999946</v>
      </c>
      <c r="K202" s="9">
        <f t="shared" si="60"/>
        <v>-491.92032170585259</v>
      </c>
      <c r="L202" s="9">
        <f t="shared" si="50"/>
        <v>87.172799999999995</v>
      </c>
      <c r="M202" s="9">
        <f t="shared" si="51"/>
        <v>0.44704000000000121</v>
      </c>
      <c r="N202" s="13">
        <f t="shared" si="61"/>
        <v>-1</v>
      </c>
      <c r="O202" s="4"/>
      <c r="P202" s="12">
        <f t="shared" si="52"/>
        <v>0</v>
      </c>
      <c r="Q202" s="4">
        <f t="shared" si="53"/>
        <v>0</v>
      </c>
      <c r="R202" s="4">
        <f t="shared" si="54"/>
        <v>0</v>
      </c>
      <c r="S202" s="4">
        <f t="shared" si="55"/>
        <v>269.89233000000007</v>
      </c>
      <c r="T202" s="4"/>
      <c r="U202" s="11">
        <f>$D202/Graph!F$50</f>
        <v>23814.296999999995</v>
      </c>
      <c r="V202" s="5">
        <f>INDEX(Graph!$D$26:$D$40,MATCH(U202,Graph!$D$26:$D$40,1))</f>
        <v>6500</v>
      </c>
      <c r="W202" s="7">
        <f>INDEX(Graph!$E$26:$E$40,MATCH(U202,Graph!$D$26:$D$40,1))</f>
        <v>0</v>
      </c>
      <c r="X202" s="5">
        <f>INDEX(Graph!$D$26:$D$40,MATCH(U202,Graph!$D$26:$D$40,1)+1)</f>
        <v>100000</v>
      </c>
      <c r="Y202" s="7">
        <f>INDEX(Graph!$E$26:$E$40,MATCH(U202,Graph!$D$26:$D$40,1)+1)</f>
        <v>0</v>
      </c>
      <c r="Z202" s="4">
        <f t="shared" si="56"/>
        <v>0</v>
      </c>
      <c r="AA202" s="7"/>
      <c r="AB202" s="11">
        <f>$D204/Graph!G$50</f>
        <v>12815.500099999999</v>
      </c>
      <c r="AC202" s="5">
        <f>INDEX(Graph!$D$26:$D$40,MATCH(AB202,Graph!$D$26:$D$40,1))</f>
        <v>6500</v>
      </c>
      <c r="AD202" s="7">
        <f>INDEX(Graph!$E$26:$E$40,MATCH(AB202,Graph!$D$26:$D$40,1))</f>
        <v>0</v>
      </c>
      <c r="AE202" s="5">
        <f>INDEX(Graph!$D$26:$D$40,MATCH(AB202,Graph!$D$26:$D$40,1)+1)</f>
        <v>100000</v>
      </c>
      <c r="AF202" s="7">
        <f>INDEX(Graph!$E$26:$E$40,MATCH(AB202,Graph!$D$26:$D$40,1)+1)</f>
        <v>0</v>
      </c>
      <c r="AG202" s="4">
        <f t="shared" si="57"/>
        <v>0</v>
      </c>
      <c r="AH202" s="7"/>
      <c r="AI202" s="11">
        <f>$D204/Graph!H$50</f>
        <v>7862.2699999999995</v>
      </c>
      <c r="AJ202" s="5">
        <f>INDEX(Graph!$D$26:$D$40,MATCH(AI202,Graph!$D$26:$D$40,1))</f>
        <v>6500</v>
      </c>
      <c r="AK202" s="7">
        <f>INDEX(Graph!$E$26:$E$40,MATCH(AI202,Graph!$D$26:$D$40,1))</f>
        <v>0</v>
      </c>
      <c r="AL202" s="5">
        <f>INDEX(Graph!$D$26:$D$40,MATCH(AI202,Graph!$D$26:$D$40,1)+1)</f>
        <v>100000</v>
      </c>
      <c r="AM202" s="7">
        <f>INDEX(Graph!$E$26:$E$40,MATCH(AI202,Graph!$D$26:$D$40,1)+1)</f>
        <v>0</v>
      </c>
      <c r="AN202" s="4">
        <f t="shared" si="58"/>
        <v>0</v>
      </c>
      <c r="AO202" s="7"/>
      <c r="AP202" s="11">
        <f>$D204/Graph!I$50</f>
        <v>5503.5889999999981</v>
      </c>
      <c r="AQ202" s="5">
        <f>INDEX(Graph!$D$26:$D$40,MATCH(AP202,Graph!$D$26:$D$40,1))</f>
        <v>5500</v>
      </c>
      <c r="AR202" s="7">
        <f>INDEX(Graph!$E$26:$E$40,MATCH(AP202,Graph!$D$26:$D$40,1))</f>
        <v>270</v>
      </c>
      <c r="AS202" s="5">
        <f>INDEX(Graph!$D$26:$D$40,MATCH(AP202,Graph!$D$26:$D$40,1)+1)</f>
        <v>6000</v>
      </c>
      <c r="AT202" s="7">
        <f>INDEX(Graph!$E$26:$E$40,MATCH(AP202,Graph!$D$26:$D$40,1)+1)</f>
        <v>255</v>
      </c>
      <c r="AU202" s="4">
        <f t="shared" si="59"/>
        <v>269.89233000000007</v>
      </c>
    </row>
    <row r="203" spans="4:47" ht="15.75" x14ac:dyDescent="0.3">
      <c r="D203" s="7">
        <v>196</v>
      </c>
      <c r="E203" s="8">
        <f>(D203/Graph!$C$3)*(D203/Graph!$C$3)*(D203/Graph!$C$3)*Graph!$C$4</f>
        <v>332.43741101502047</v>
      </c>
      <c r="F203" s="4">
        <f t="shared" si="46"/>
        <v>269.05422000000004</v>
      </c>
      <c r="G203" s="4">
        <f t="shared" si="47"/>
        <v>-63.383191015020429</v>
      </c>
      <c r="H203" s="13">
        <f t="shared" si="48"/>
        <v>10000</v>
      </c>
      <c r="I203" s="4"/>
      <c r="J203" s="12">
        <f t="shared" si="49"/>
        <v>-47283.860497205242</v>
      </c>
      <c r="K203" s="9">
        <f t="shared" si="60"/>
        <v>-539.64787538079554</v>
      </c>
      <c r="L203" s="9">
        <f t="shared" si="50"/>
        <v>87.619839999999996</v>
      </c>
      <c r="M203" s="9">
        <f t="shared" si="51"/>
        <v>0.44704000000000121</v>
      </c>
      <c r="N203" s="13">
        <f t="shared" si="61"/>
        <v>-1</v>
      </c>
      <c r="O203" s="4"/>
      <c r="P203" s="12">
        <f t="shared" si="52"/>
        <v>0</v>
      </c>
      <c r="Q203" s="4">
        <f t="shared" si="53"/>
        <v>0</v>
      </c>
      <c r="R203" s="4">
        <f t="shared" si="54"/>
        <v>0</v>
      </c>
      <c r="S203" s="4">
        <f t="shared" si="55"/>
        <v>269.05422000000004</v>
      </c>
      <c r="T203" s="4"/>
      <c r="U203" s="11">
        <f>$D203/Graph!F$50</f>
        <v>23936.421599999998</v>
      </c>
      <c r="V203" s="5">
        <f>INDEX(Graph!$D$26:$D$40,MATCH(U203,Graph!$D$26:$D$40,1))</f>
        <v>6500</v>
      </c>
      <c r="W203" s="7">
        <f>INDEX(Graph!$E$26:$E$40,MATCH(U203,Graph!$D$26:$D$40,1))</f>
        <v>0</v>
      </c>
      <c r="X203" s="5">
        <f>INDEX(Graph!$D$26:$D$40,MATCH(U203,Graph!$D$26:$D$40,1)+1)</f>
        <v>100000</v>
      </c>
      <c r="Y203" s="7">
        <f>INDEX(Graph!$E$26:$E$40,MATCH(U203,Graph!$D$26:$D$40,1)+1)</f>
        <v>0</v>
      </c>
      <c r="Z203" s="4">
        <f t="shared" si="56"/>
        <v>0</v>
      </c>
      <c r="AA203" s="7"/>
      <c r="AB203" s="11">
        <f>$D205/Graph!G$50</f>
        <v>12880.553399999999</v>
      </c>
      <c r="AC203" s="5">
        <f>INDEX(Graph!$D$26:$D$40,MATCH(AB203,Graph!$D$26:$D$40,1))</f>
        <v>6500</v>
      </c>
      <c r="AD203" s="7">
        <f>INDEX(Graph!$E$26:$E$40,MATCH(AB203,Graph!$D$26:$D$40,1))</f>
        <v>0</v>
      </c>
      <c r="AE203" s="5">
        <f>INDEX(Graph!$D$26:$D$40,MATCH(AB203,Graph!$D$26:$D$40,1)+1)</f>
        <v>100000</v>
      </c>
      <c r="AF203" s="7">
        <f>INDEX(Graph!$E$26:$E$40,MATCH(AB203,Graph!$D$26:$D$40,1)+1)</f>
        <v>0</v>
      </c>
      <c r="AG203" s="4">
        <f t="shared" si="57"/>
        <v>0</v>
      </c>
      <c r="AH203" s="7"/>
      <c r="AI203" s="11">
        <f>$D205/Graph!H$50</f>
        <v>7902.1799999999994</v>
      </c>
      <c r="AJ203" s="5">
        <f>INDEX(Graph!$D$26:$D$40,MATCH(AI203,Graph!$D$26:$D$40,1))</f>
        <v>6500</v>
      </c>
      <c r="AK203" s="7">
        <f>INDEX(Graph!$E$26:$E$40,MATCH(AI203,Graph!$D$26:$D$40,1))</f>
        <v>0</v>
      </c>
      <c r="AL203" s="5">
        <f>INDEX(Graph!$D$26:$D$40,MATCH(AI203,Graph!$D$26:$D$40,1)+1)</f>
        <v>100000</v>
      </c>
      <c r="AM203" s="7">
        <f>INDEX(Graph!$E$26:$E$40,MATCH(AI203,Graph!$D$26:$D$40,1)+1)</f>
        <v>0</v>
      </c>
      <c r="AN203" s="4">
        <f t="shared" si="58"/>
        <v>0</v>
      </c>
      <c r="AO203" s="7"/>
      <c r="AP203" s="11">
        <f>$D205/Graph!I$50</f>
        <v>5531.525999999998</v>
      </c>
      <c r="AQ203" s="5">
        <f>INDEX(Graph!$D$26:$D$40,MATCH(AP203,Graph!$D$26:$D$40,1))</f>
        <v>5500</v>
      </c>
      <c r="AR203" s="7">
        <f>INDEX(Graph!$E$26:$E$40,MATCH(AP203,Graph!$D$26:$D$40,1))</f>
        <v>270</v>
      </c>
      <c r="AS203" s="5">
        <f>INDEX(Graph!$D$26:$D$40,MATCH(AP203,Graph!$D$26:$D$40,1)+1)</f>
        <v>6000</v>
      </c>
      <c r="AT203" s="7">
        <f>INDEX(Graph!$E$26:$E$40,MATCH(AP203,Graph!$D$26:$D$40,1)+1)</f>
        <v>255</v>
      </c>
      <c r="AU203" s="4">
        <f t="shared" si="59"/>
        <v>269.05422000000004</v>
      </c>
    </row>
    <row r="204" spans="4:47" ht="15.75" x14ac:dyDescent="0.3">
      <c r="D204" s="7">
        <v>197</v>
      </c>
      <c r="E204" s="8">
        <f>(D204/Graph!$C$3)*(D204/Graph!$C$3)*(D204/Graph!$C$3)*Graph!$C$4</f>
        <v>337.5517437414656</v>
      </c>
      <c r="F204" s="4">
        <f t="shared" si="46"/>
        <v>268.21611000000007</v>
      </c>
      <c r="G204" s="4">
        <f t="shared" si="47"/>
        <v>-69.335633741465529</v>
      </c>
      <c r="H204" s="13">
        <f t="shared" si="48"/>
        <v>10000</v>
      </c>
      <c r="I204" s="4"/>
      <c r="J204" s="12">
        <f t="shared" si="49"/>
        <v>-51724.382771133285</v>
      </c>
      <c r="K204" s="9">
        <f t="shared" si="60"/>
        <v>-587.33070560843407</v>
      </c>
      <c r="L204" s="9">
        <f t="shared" si="50"/>
        <v>88.066879999999998</v>
      </c>
      <c r="M204" s="9">
        <f t="shared" si="51"/>
        <v>0.44704000000000121</v>
      </c>
      <c r="N204" s="13">
        <f t="shared" si="61"/>
        <v>-1</v>
      </c>
      <c r="O204" s="4"/>
      <c r="P204" s="12">
        <f t="shared" si="52"/>
        <v>0</v>
      </c>
      <c r="Q204" s="4">
        <f t="shared" si="53"/>
        <v>0</v>
      </c>
      <c r="R204" s="4">
        <f t="shared" si="54"/>
        <v>0</v>
      </c>
      <c r="S204" s="4">
        <f t="shared" si="55"/>
        <v>268.21611000000007</v>
      </c>
      <c r="T204" s="4"/>
      <c r="U204" s="11">
        <f>$D204/Graph!F$50</f>
        <v>24058.546199999997</v>
      </c>
      <c r="V204" s="5">
        <f>INDEX(Graph!$D$26:$D$40,MATCH(U204,Graph!$D$26:$D$40,1))</f>
        <v>6500</v>
      </c>
      <c r="W204" s="7">
        <f>INDEX(Graph!$E$26:$E$40,MATCH(U204,Graph!$D$26:$D$40,1))</f>
        <v>0</v>
      </c>
      <c r="X204" s="5">
        <f>INDEX(Graph!$D$26:$D$40,MATCH(U204,Graph!$D$26:$D$40,1)+1)</f>
        <v>100000</v>
      </c>
      <c r="Y204" s="7">
        <f>INDEX(Graph!$E$26:$E$40,MATCH(U204,Graph!$D$26:$D$40,1)+1)</f>
        <v>0</v>
      </c>
      <c r="Z204" s="4">
        <f t="shared" si="56"/>
        <v>0</v>
      </c>
      <c r="AA204" s="7"/>
      <c r="AB204" s="11">
        <f>$D206/Graph!G$50</f>
        <v>12945.606699999998</v>
      </c>
      <c r="AC204" s="5">
        <f>INDEX(Graph!$D$26:$D$40,MATCH(AB204,Graph!$D$26:$D$40,1))</f>
        <v>6500</v>
      </c>
      <c r="AD204" s="7">
        <f>INDEX(Graph!$E$26:$E$40,MATCH(AB204,Graph!$D$26:$D$40,1))</f>
        <v>0</v>
      </c>
      <c r="AE204" s="5">
        <f>INDEX(Graph!$D$26:$D$40,MATCH(AB204,Graph!$D$26:$D$40,1)+1)</f>
        <v>100000</v>
      </c>
      <c r="AF204" s="7">
        <f>INDEX(Graph!$E$26:$E$40,MATCH(AB204,Graph!$D$26:$D$40,1)+1)</f>
        <v>0</v>
      </c>
      <c r="AG204" s="4">
        <f t="shared" si="57"/>
        <v>0</v>
      </c>
      <c r="AH204" s="7"/>
      <c r="AI204" s="11">
        <f>$D206/Graph!H$50</f>
        <v>7942.0899999999992</v>
      </c>
      <c r="AJ204" s="5">
        <f>INDEX(Graph!$D$26:$D$40,MATCH(AI204,Graph!$D$26:$D$40,1))</f>
        <v>6500</v>
      </c>
      <c r="AK204" s="7">
        <f>INDEX(Graph!$E$26:$E$40,MATCH(AI204,Graph!$D$26:$D$40,1))</f>
        <v>0</v>
      </c>
      <c r="AL204" s="5">
        <f>INDEX(Graph!$D$26:$D$40,MATCH(AI204,Graph!$D$26:$D$40,1)+1)</f>
        <v>100000</v>
      </c>
      <c r="AM204" s="7">
        <f>INDEX(Graph!$E$26:$E$40,MATCH(AI204,Graph!$D$26:$D$40,1)+1)</f>
        <v>0</v>
      </c>
      <c r="AN204" s="4">
        <f t="shared" si="58"/>
        <v>0</v>
      </c>
      <c r="AO204" s="7"/>
      <c r="AP204" s="11">
        <f>$D206/Graph!I$50</f>
        <v>5559.4629999999979</v>
      </c>
      <c r="AQ204" s="5">
        <f>INDEX(Graph!$D$26:$D$40,MATCH(AP204,Graph!$D$26:$D$40,1))</f>
        <v>5500</v>
      </c>
      <c r="AR204" s="7">
        <f>INDEX(Graph!$E$26:$E$40,MATCH(AP204,Graph!$D$26:$D$40,1))</f>
        <v>270</v>
      </c>
      <c r="AS204" s="5">
        <f>INDEX(Graph!$D$26:$D$40,MATCH(AP204,Graph!$D$26:$D$40,1)+1)</f>
        <v>6000</v>
      </c>
      <c r="AT204" s="7">
        <f>INDEX(Graph!$E$26:$E$40,MATCH(AP204,Graph!$D$26:$D$40,1)+1)</f>
        <v>255</v>
      </c>
      <c r="AU204" s="4">
        <f t="shared" si="59"/>
        <v>268.21611000000007</v>
      </c>
    </row>
    <row r="205" spans="4:47" ht="15.75" x14ac:dyDescent="0.3">
      <c r="D205" s="7">
        <v>198</v>
      </c>
      <c r="E205" s="8">
        <f>(D205/Graph!$C$3)*(D205/Graph!$C$3)*(D205/Graph!$C$3)*Graph!$C$4</f>
        <v>342.71826308602635</v>
      </c>
      <c r="F205" s="4">
        <f t="shared" si="46"/>
        <v>267.37800000000004</v>
      </c>
      <c r="G205" s="4">
        <f t="shared" si="47"/>
        <v>-75.340263086026312</v>
      </c>
      <c r="H205" s="13">
        <f t="shared" si="48"/>
        <v>10000</v>
      </c>
      <c r="I205" s="4"/>
      <c r="J205" s="12">
        <f t="shared" si="49"/>
        <v>-56203.836262175631</v>
      </c>
      <c r="K205" s="9">
        <f t="shared" si="60"/>
        <v>-634.97172266436326</v>
      </c>
      <c r="L205" s="9">
        <f t="shared" si="50"/>
        <v>88.513919999999999</v>
      </c>
      <c r="M205" s="9">
        <f t="shared" si="51"/>
        <v>0.44704000000000121</v>
      </c>
      <c r="N205" s="13">
        <f t="shared" si="61"/>
        <v>-1</v>
      </c>
      <c r="O205" s="4"/>
      <c r="P205" s="12">
        <f t="shared" si="52"/>
        <v>0</v>
      </c>
      <c r="Q205" s="4">
        <f t="shared" si="53"/>
        <v>0</v>
      </c>
      <c r="R205" s="4">
        <f t="shared" si="54"/>
        <v>0</v>
      </c>
      <c r="S205" s="4">
        <f t="shared" si="55"/>
        <v>267.37800000000004</v>
      </c>
      <c r="T205" s="4"/>
      <c r="U205" s="11">
        <f>$D205/Graph!F$50</f>
        <v>24180.670799999996</v>
      </c>
      <c r="V205" s="5">
        <f>INDEX(Graph!$D$26:$D$40,MATCH(U205,Graph!$D$26:$D$40,1))</f>
        <v>6500</v>
      </c>
      <c r="W205" s="7">
        <f>INDEX(Graph!$E$26:$E$40,MATCH(U205,Graph!$D$26:$D$40,1))</f>
        <v>0</v>
      </c>
      <c r="X205" s="5">
        <f>INDEX(Graph!$D$26:$D$40,MATCH(U205,Graph!$D$26:$D$40,1)+1)</f>
        <v>100000</v>
      </c>
      <c r="Y205" s="7">
        <f>INDEX(Graph!$E$26:$E$40,MATCH(U205,Graph!$D$26:$D$40,1)+1)</f>
        <v>0</v>
      </c>
      <c r="Z205" s="4">
        <f t="shared" si="56"/>
        <v>0</v>
      </c>
      <c r="AA205" s="7"/>
      <c r="AB205" s="11">
        <f>$D207/Graph!G$50</f>
        <v>13010.659999999998</v>
      </c>
      <c r="AC205" s="5">
        <f>INDEX(Graph!$D$26:$D$40,MATCH(AB205,Graph!$D$26:$D$40,1))</f>
        <v>6500</v>
      </c>
      <c r="AD205" s="7">
        <f>INDEX(Graph!$E$26:$E$40,MATCH(AB205,Graph!$D$26:$D$40,1))</f>
        <v>0</v>
      </c>
      <c r="AE205" s="5">
        <f>INDEX(Graph!$D$26:$D$40,MATCH(AB205,Graph!$D$26:$D$40,1)+1)</f>
        <v>100000</v>
      </c>
      <c r="AF205" s="7">
        <f>INDEX(Graph!$E$26:$E$40,MATCH(AB205,Graph!$D$26:$D$40,1)+1)</f>
        <v>0</v>
      </c>
      <c r="AG205" s="4">
        <f t="shared" si="57"/>
        <v>0</v>
      </c>
      <c r="AH205" s="7"/>
      <c r="AI205" s="11">
        <f>$D207/Graph!H$50</f>
        <v>7981.9999999999991</v>
      </c>
      <c r="AJ205" s="5">
        <f>INDEX(Graph!$D$26:$D$40,MATCH(AI205,Graph!$D$26:$D$40,1))</f>
        <v>6500</v>
      </c>
      <c r="AK205" s="7">
        <f>INDEX(Graph!$E$26:$E$40,MATCH(AI205,Graph!$D$26:$D$40,1))</f>
        <v>0</v>
      </c>
      <c r="AL205" s="5">
        <f>INDEX(Graph!$D$26:$D$40,MATCH(AI205,Graph!$D$26:$D$40,1)+1)</f>
        <v>100000</v>
      </c>
      <c r="AM205" s="7">
        <f>INDEX(Graph!$E$26:$E$40,MATCH(AI205,Graph!$D$26:$D$40,1)+1)</f>
        <v>0</v>
      </c>
      <c r="AN205" s="4">
        <f t="shared" si="58"/>
        <v>0</v>
      </c>
      <c r="AO205" s="7"/>
      <c r="AP205" s="11">
        <f>$D207/Graph!I$50</f>
        <v>5587.3999999999978</v>
      </c>
      <c r="AQ205" s="5">
        <f>INDEX(Graph!$D$26:$D$40,MATCH(AP205,Graph!$D$26:$D$40,1))</f>
        <v>5500</v>
      </c>
      <c r="AR205" s="7">
        <f>INDEX(Graph!$E$26:$E$40,MATCH(AP205,Graph!$D$26:$D$40,1))</f>
        <v>270</v>
      </c>
      <c r="AS205" s="5">
        <f>INDEX(Graph!$D$26:$D$40,MATCH(AP205,Graph!$D$26:$D$40,1)+1)</f>
        <v>6000</v>
      </c>
      <c r="AT205" s="7">
        <f>INDEX(Graph!$E$26:$E$40,MATCH(AP205,Graph!$D$26:$D$40,1)+1)</f>
        <v>255</v>
      </c>
      <c r="AU205" s="4">
        <f t="shared" si="59"/>
        <v>267.37800000000004</v>
      </c>
    </row>
    <row r="206" spans="4:47" ht="15.75" x14ac:dyDescent="0.3">
      <c r="D206" s="7">
        <v>199</v>
      </c>
      <c r="E206" s="8">
        <f>(D206/Graph!$C$3)*(D206/Graph!$C$3)*(D206/Graph!$C$3)*Graph!$C$4</f>
        <v>347.93723395539365</v>
      </c>
      <c r="F206" s="4">
        <f t="shared" si="46"/>
        <v>266.53989000000001</v>
      </c>
      <c r="G206" s="4">
        <f t="shared" si="47"/>
        <v>-81.397343955393637</v>
      </c>
      <c r="H206" s="13">
        <f t="shared" si="48"/>
        <v>10000</v>
      </c>
      <c r="I206" s="4"/>
      <c r="J206" s="12">
        <f t="shared" si="49"/>
        <v>-60722.418590723653</v>
      </c>
      <c r="K206" s="9">
        <f t="shared" si="60"/>
        <v>-682.57377832617419</v>
      </c>
      <c r="L206" s="9">
        <f t="shared" si="50"/>
        <v>88.96096</v>
      </c>
      <c r="M206" s="9">
        <f t="shared" si="51"/>
        <v>0.44704000000000121</v>
      </c>
      <c r="N206" s="13">
        <f t="shared" si="61"/>
        <v>-1</v>
      </c>
      <c r="O206" s="4"/>
      <c r="P206" s="12">
        <f t="shared" si="52"/>
        <v>0</v>
      </c>
      <c r="Q206" s="4">
        <f t="shared" si="53"/>
        <v>0</v>
      </c>
      <c r="R206" s="4">
        <f t="shared" si="54"/>
        <v>0</v>
      </c>
      <c r="S206" s="4">
        <f t="shared" si="55"/>
        <v>266.53989000000001</v>
      </c>
      <c r="T206" s="4"/>
      <c r="U206" s="11">
        <f>$D206/Graph!F$50</f>
        <v>24302.795399999995</v>
      </c>
      <c r="V206" s="5">
        <f>INDEX(Graph!$D$26:$D$40,MATCH(U206,Graph!$D$26:$D$40,1))</f>
        <v>6500</v>
      </c>
      <c r="W206" s="7">
        <f>INDEX(Graph!$E$26:$E$40,MATCH(U206,Graph!$D$26:$D$40,1))</f>
        <v>0</v>
      </c>
      <c r="X206" s="5">
        <f>INDEX(Graph!$D$26:$D$40,MATCH(U206,Graph!$D$26:$D$40,1)+1)</f>
        <v>100000</v>
      </c>
      <c r="Y206" s="7">
        <f>INDEX(Graph!$E$26:$E$40,MATCH(U206,Graph!$D$26:$D$40,1)+1)</f>
        <v>0</v>
      </c>
      <c r="Z206" s="4">
        <f t="shared" si="56"/>
        <v>0</v>
      </c>
      <c r="AA206" s="7"/>
      <c r="AB206" s="11">
        <f>$D208/Graph!G$50</f>
        <v>13075.713299999999</v>
      </c>
      <c r="AC206" s="5">
        <f>INDEX(Graph!$D$26:$D$40,MATCH(AB206,Graph!$D$26:$D$40,1))</f>
        <v>6500</v>
      </c>
      <c r="AD206" s="7">
        <f>INDEX(Graph!$E$26:$E$40,MATCH(AB206,Graph!$D$26:$D$40,1))</f>
        <v>0</v>
      </c>
      <c r="AE206" s="5">
        <f>INDEX(Graph!$D$26:$D$40,MATCH(AB206,Graph!$D$26:$D$40,1)+1)</f>
        <v>100000</v>
      </c>
      <c r="AF206" s="7">
        <f>INDEX(Graph!$E$26:$E$40,MATCH(AB206,Graph!$D$26:$D$40,1)+1)</f>
        <v>0</v>
      </c>
      <c r="AG206" s="4">
        <f t="shared" si="57"/>
        <v>0</v>
      </c>
      <c r="AH206" s="7"/>
      <c r="AI206" s="11">
        <f>$D208/Graph!H$50</f>
        <v>8021.91</v>
      </c>
      <c r="AJ206" s="5">
        <f>INDEX(Graph!$D$26:$D$40,MATCH(AI206,Graph!$D$26:$D$40,1))</f>
        <v>6500</v>
      </c>
      <c r="AK206" s="7">
        <f>INDEX(Graph!$E$26:$E$40,MATCH(AI206,Graph!$D$26:$D$40,1))</f>
        <v>0</v>
      </c>
      <c r="AL206" s="5">
        <f>INDEX(Graph!$D$26:$D$40,MATCH(AI206,Graph!$D$26:$D$40,1)+1)</f>
        <v>100000</v>
      </c>
      <c r="AM206" s="7">
        <f>INDEX(Graph!$E$26:$E$40,MATCH(AI206,Graph!$D$26:$D$40,1)+1)</f>
        <v>0</v>
      </c>
      <c r="AN206" s="4">
        <f t="shared" si="58"/>
        <v>0</v>
      </c>
      <c r="AO206" s="7"/>
      <c r="AP206" s="11">
        <f>$D208/Graph!I$50</f>
        <v>5615.3369999999986</v>
      </c>
      <c r="AQ206" s="5">
        <f>INDEX(Graph!$D$26:$D$40,MATCH(AP206,Graph!$D$26:$D$40,1))</f>
        <v>5500</v>
      </c>
      <c r="AR206" s="7">
        <f>INDEX(Graph!$E$26:$E$40,MATCH(AP206,Graph!$D$26:$D$40,1))</f>
        <v>270</v>
      </c>
      <c r="AS206" s="5">
        <f>INDEX(Graph!$D$26:$D$40,MATCH(AP206,Graph!$D$26:$D$40,1)+1)</f>
        <v>6000</v>
      </c>
      <c r="AT206" s="7">
        <f>INDEX(Graph!$E$26:$E$40,MATCH(AP206,Graph!$D$26:$D$40,1)+1)</f>
        <v>255</v>
      </c>
      <c r="AU206" s="4">
        <f t="shared" si="59"/>
        <v>266.53989000000001</v>
      </c>
    </row>
    <row r="207" spans="4:47" ht="15.75" x14ac:dyDescent="0.3">
      <c r="D207" s="7">
        <v>200</v>
      </c>
      <c r="E207" s="8">
        <f>(D207/Graph!$C$3)*(D207/Graph!$C$3)*(D207/Graph!$C$3)*Graph!$C$4</f>
        <v>353.20892125625858</v>
      </c>
      <c r="F207" s="4">
        <f t="shared" si="46"/>
        <v>265.70178000000004</v>
      </c>
      <c r="G207" s="4">
        <f t="shared" si="47"/>
        <v>-87.507141256258535</v>
      </c>
      <c r="H207" s="13">
        <f t="shared" si="48"/>
        <v>10000</v>
      </c>
      <c r="I207" s="4"/>
      <c r="J207" s="12">
        <f t="shared" si="49"/>
        <v>-65280.327377168869</v>
      </c>
      <c r="K207" s="9">
        <f t="shared" si="60"/>
        <v>-730.13966733590803</v>
      </c>
      <c r="L207" s="9">
        <f t="shared" si="50"/>
        <v>89.408000000000001</v>
      </c>
      <c r="M207" s="9">
        <f t="shared" si="51"/>
        <v>0.44704000000000121</v>
      </c>
      <c r="N207" s="13">
        <f t="shared" si="61"/>
        <v>-1</v>
      </c>
      <c r="O207" s="4"/>
      <c r="P207" s="12">
        <f t="shared" si="52"/>
        <v>0</v>
      </c>
      <c r="Q207" s="4">
        <f t="shared" si="53"/>
        <v>0</v>
      </c>
      <c r="R207" s="4">
        <f t="shared" si="54"/>
        <v>0</v>
      </c>
      <c r="S207" s="4">
        <f t="shared" si="55"/>
        <v>265.70178000000004</v>
      </c>
      <c r="T207" s="4"/>
      <c r="U207" s="11">
        <f>$D207/Graph!F$50</f>
        <v>24424.919999999995</v>
      </c>
      <c r="V207" s="5">
        <f>INDEX(Graph!$D$26:$D$40,MATCH(U207,Graph!$D$26:$D$40,1))</f>
        <v>6500</v>
      </c>
      <c r="W207" s="7">
        <f>INDEX(Graph!$E$26:$E$40,MATCH(U207,Graph!$D$26:$D$40,1))</f>
        <v>0</v>
      </c>
      <c r="X207" s="5">
        <f>INDEX(Graph!$D$26:$D$40,MATCH(U207,Graph!$D$26:$D$40,1)+1)</f>
        <v>100000</v>
      </c>
      <c r="Y207" s="7">
        <f>INDEX(Graph!$E$26:$E$40,MATCH(U207,Graph!$D$26:$D$40,1)+1)</f>
        <v>0</v>
      </c>
      <c r="Z207" s="4">
        <f t="shared" si="56"/>
        <v>0</v>
      </c>
      <c r="AA207" s="7"/>
      <c r="AB207" s="11">
        <f>$D209/Graph!G$50</f>
        <v>13140.766599999999</v>
      </c>
      <c r="AC207" s="5">
        <f>INDEX(Graph!$D$26:$D$40,MATCH(AB207,Graph!$D$26:$D$40,1))</f>
        <v>6500</v>
      </c>
      <c r="AD207" s="7">
        <f>INDEX(Graph!$E$26:$E$40,MATCH(AB207,Graph!$D$26:$D$40,1))</f>
        <v>0</v>
      </c>
      <c r="AE207" s="5">
        <f>INDEX(Graph!$D$26:$D$40,MATCH(AB207,Graph!$D$26:$D$40,1)+1)</f>
        <v>100000</v>
      </c>
      <c r="AF207" s="7">
        <f>INDEX(Graph!$E$26:$E$40,MATCH(AB207,Graph!$D$26:$D$40,1)+1)</f>
        <v>0</v>
      </c>
      <c r="AG207" s="4">
        <f t="shared" si="57"/>
        <v>0</v>
      </c>
      <c r="AH207" s="7"/>
      <c r="AI207" s="11">
        <f>$D209/Graph!H$50</f>
        <v>8061.82</v>
      </c>
      <c r="AJ207" s="5">
        <f>INDEX(Graph!$D$26:$D$40,MATCH(AI207,Graph!$D$26:$D$40,1))</f>
        <v>6500</v>
      </c>
      <c r="AK207" s="7">
        <f>INDEX(Graph!$E$26:$E$40,MATCH(AI207,Graph!$D$26:$D$40,1))</f>
        <v>0</v>
      </c>
      <c r="AL207" s="5">
        <f>INDEX(Graph!$D$26:$D$40,MATCH(AI207,Graph!$D$26:$D$40,1)+1)</f>
        <v>100000</v>
      </c>
      <c r="AM207" s="7">
        <f>INDEX(Graph!$E$26:$E$40,MATCH(AI207,Graph!$D$26:$D$40,1)+1)</f>
        <v>0</v>
      </c>
      <c r="AN207" s="4">
        <f t="shared" si="58"/>
        <v>0</v>
      </c>
      <c r="AO207" s="7"/>
      <c r="AP207" s="11">
        <f>$D209/Graph!I$50</f>
        <v>5643.2739999999985</v>
      </c>
      <c r="AQ207" s="5">
        <f>INDEX(Graph!$D$26:$D$40,MATCH(AP207,Graph!$D$26:$D$40,1))</f>
        <v>5500</v>
      </c>
      <c r="AR207" s="7">
        <f>INDEX(Graph!$E$26:$E$40,MATCH(AP207,Graph!$D$26:$D$40,1))</f>
        <v>270</v>
      </c>
      <c r="AS207" s="5">
        <f>INDEX(Graph!$D$26:$D$40,MATCH(AP207,Graph!$D$26:$D$40,1)+1)</f>
        <v>6000</v>
      </c>
      <c r="AT207" s="7">
        <f>INDEX(Graph!$E$26:$E$40,MATCH(AP207,Graph!$D$26:$D$40,1)+1)</f>
        <v>255</v>
      </c>
      <c r="AU207" s="4">
        <f t="shared" si="59"/>
        <v>265.70178000000004</v>
      </c>
    </row>
    <row r="208" spans="4:47" ht="15.75" x14ac:dyDescent="0.3">
      <c r="D208" s="7">
        <v>201</v>
      </c>
      <c r="E208" s="8">
        <f>(D208/Graph!$C$3)*(D208/Graph!$C$3)*(D208/Graph!$C$3)*Graph!$C$4</f>
        <v>358.53358989531188</v>
      </c>
      <c r="F208" s="4">
        <f t="shared" si="46"/>
        <v>264.86367000000007</v>
      </c>
      <c r="G208" s="4">
        <f t="shared" si="47"/>
        <v>-93.669919895311807</v>
      </c>
      <c r="H208" s="13">
        <f t="shared" si="48"/>
        <v>10000</v>
      </c>
      <c r="I208" s="4"/>
      <c r="J208" s="12">
        <f t="shared" si="49"/>
        <v>-69877.760241902608</v>
      </c>
      <c r="K208" s="9">
        <f t="shared" si="60"/>
        <v>-777.67212881884655</v>
      </c>
      <c r="L208" s="9">
        <f t="shared" si="50"/>
        <v>89.855040000000002</v>
      </c>
      <c r="M208" s="9">
        <f t="shared" si="51"/>
        <v>0.44704000000000121</v>
      </c>
      <c r="N208" s="13">
        <f t="shared" si="61"/>
        <v>-1</v>
      </c>
      <c r="O208" s="4"/>
      <c r="P208" s="12">
        <f t="shared" si="52"/>
        <v>0</v>
      </c>
      <c r="Q208" s="4">
        <f t="shared" si="53"/>
        <v>0</v>
      </c>
      <c r="R208" s="4">
        <f t="shared" si="54"/>
        <v>0</v>
      </c>
      <c r="S208" s="4">
        <f t="shared" si="55"/>
        <v>264.86367000000007</v>
      </c>
      <c r="T208" s="4"/>
      <c r="U208" s="11">
        <f>$D208/Graph!F$50</f>
        <v>24547.044599999997</v>
      </c>
      <c r="V208" s="5">
        <f>INDEX(Graph!$D$26:$D$40,MATCH(U208,Graph!$D$26:$D$40,1))</f>
        <v>6500</v>
      </c>
      <c r="W208" s="7">
        <f>INDEX(Graph!$E$26:$E$40,MATCH(U208,Graph!$D$26:$D$40,1))</f>
        <v>0</v>
      </c>
      <c r="X208" s="5">
        <f>INDEX(Graph!$D$26:$D$40,MATCH(U208,Graph!$D$26:$D$40,1)+1)</f>
        <v>100000</v>
      </c>
      <c r="Y208" s="7">
        <f>INDEX(Graph!$E$26:$E$40,MATCH(U208,Graph!$D$26:$D$40,1)+1)</f>
        <v>0</v>
      </c>
      <c r="Z208" s="4">
        <f t="shared" si="56"/>
        <v>0</v>
      </c>
      <c r="AA208" s="7"/>
      <c r="AB208" s="11">
        <f>$D210/Graph!G$50</f>
        <v>13205.819899999999</v>
      </c>
      <c r="AC208" s="5">
        <f>INDEX(Graph!$D$26:$D$40,MATCH(AB208,Graph!$D$26:$D$40,1))</f>
        <v>6500</v>
      </c>
      <c r="AD208" s="7">
        <f>INDEX(Graph!$E$26:$E$40,MATCH(AB208,Graph!$D$26:$D$40,1))</f>
        <v>0</v>
      </c>
      <c r="AE208" s="5">
        <f>INDEX(Graph!$D$26:$D$40,MATCH(AB208,Graph!$D$26:$D$40,1)+1)</f>
        <v>100000</v>
      </c>
      <c r="AF208" s="7">
        <f>INDEX(Graph!$E$26:$E$40,MATCH(AB208,Graph!$D$26:$D$40,1)+1)</f>
        <v>0</v>
      </c>
      <c r="AG208" s="4">
        <f t="shared" si="57"/>
        <v>0</v>
      </c>
      <c r="AH208" s="7"/>
      <c r="AI208" s="11">
        <f>$D210/Graph!H$50</f>
        <v>8101.73</v>
      </c>
      <c r="AJ208" s="5">
        <f>INDEX(Graph!$D$26:$D$40,MATCH(AI208,Graph!$D$26:$D$40,1))</f>
        <v>6500</v>
      </c>
      <c r="AK208" s="7">
        <f>INDEX(Graph!$E$26:$E$40,MATCH(AI208,Graph!$D$26:$D$40,1))</f>
        <v>0</v>
      </c>
      <c r="AL208" s="5">
        <f>INDEX(Graph!$D$26:$D$40,MATCH(AI208,Graph!$D$26:$D$40,1)+1)</f>
        <v>100000</v>
      </c>
      <c r="AM208" s="7">
        <f>INDEX(Graph!$E$26:$E$40,MATCH(AI208,Graph!$D$26:$D$40,1)+1)</f>
        <v>0</v>
      </c>
      <c r="AN208" s="4">
        <f t="shared" si="58"/>
        <v>0</v>
      </c>
      <c r="AO208" s="7"/>
      <c r="AP208" s="11">
        <f>$D210/Graph!I$50</f>
        <v>5671.2109999999984</v>
      </c>
      <c r="AQ208" s="5">
        <f>INDEX(Graph!$D$26:$D$40,MATCH(AP208,Graph!$D$26:$D$40,1))</f>
        <v>5500</v>
      </c>
      <c r="AR208" s="7">
        <f>INDEX(Graph!$E$26:$E$40,MATCH(AP208,Graph!$D$26:$D$40,1))</f>
        <v>270</v>
      </c>
      <c r="AS208" s="5">
        <f>INDEX(Graph!$D$26:$D$40,MATCH(AP208,Graph!$D$26:$D$40,1)+1)</f>
        <v>6000</v>
      </c>
      <c r="AT208" s="7">
        <f>INDEX(Graph!$E$26:$E$40,MATCH(AP208,Graph!$D$26:$D$40,1)+1)</f>
        <v>255</v>
      </c>
      <c r="AU208" s="4">
        <f t="shared" si="59"/>
        <v>264.86367000000007</v>
      </c>
    </row>
    <row r="209" spans="4:47" ht="15.75" x14ac:dyDescent="0.3">
      <c r="D209" s="7">
        <v>202</v>
      </c>
      <c r="E209" s="8">
        <f>(D209/Graph!$C$3)*(D209/Graph!$C$3)*(D209/Graph!$C$3)*Graph!$C$4</f>
        <v>363.91150477924441</v>
      </c>
      <c r="F209" s="4">
        <f t="shared" si="46"/>
        <v>264.02556000000004</v>
      </c>
      <c r="G209" s="4">
        <f t="shared" si="47"/>
        <v>-99.885944779244369</v>
      </c>
      <c r="H209" s="13">
        <f t="shared" si="48"/>
        <v>10000</v>
      </c>
      <c r="I209" s="4"/>
      <c r="J209" s="12">
        <f t="shared" si="49"/>
        <v>-74514.914805316293</v>
      </c>
      <c r="K209" s="9">
        <f t="shared" si="60"/>
        <v>-825.17384766016789</v>
      </c>
      <c r="L209" s="9">
        <f t="shared" si="50"/>
        <v>90.302080000000004</v>
      </c>
      <c r="M209" s="9">
        <f t="shared" si="51"/>
        <v>0.44704000000000121</v>
      </c>
      <c r="N209" s="13">
        <f t="shared" si="61"/>
        <v>-1</v>
      </c>
      <c r="O209" s="4"/>
      <c r="P209" s="12">
        <f t="shared" si="52"/>
        <v>0</v>
      </c>
      <c r="Q209" s="4">
        <f t="shared" si="53"/>
        <v>0</v>
      </c>
      <c r="R209" s="4">
        <f t="shared" si="54"/>
        <v>0</v>
      </c>
      <c r="S209" s="4">
        <f t="shared" si="55"/>
        <v>264.02556000000004</v>
      </c>
      <c r="T209" s="4"/>
      <c r="U209" s="11">
        <f>$D209/Graph!F$50</f>
        <v>24669.169199999997</v>
      </c>
      <c r="V209" s="5">
        <f>INDEX(Graph!$D$26:$D$40,MATCH(U209,Graph!$D$26:$D$40,1))</f>
        <v>6500</v>
      </c>
      <c r="W209" s="7">
        <f>INDEX(Graph!$E$26:$E$40,MATCH(U209,Graph!$D$26:$D$40,1))</f>
        <v>0</v>
      </c>
      <c r="X209" s="5">
        <f>INDEX(Graph!$D$26:$D$40,MATCH(U209,Graph!$D$26:$D$40,1)+1)</f>
        <v>100000</v>
      </c>
      <c r="Y209" s="7">
        <f>INDEX(Graph!$E$26:$E$40,MATCH(U209,Graph!$D$26:$D$40,1)+1)</f>
        <v>0</v>
      </c>
      <c r="Z209" s="4">
        <f t="shared" si="56"/>
        <v>0</v>
      </c>
      <c r="AA209" s="7"/>
      <c r="AB209" s="11">
        <f>$D211/Graph!G$50</f>
        <v>13270.873199999998</v>
      </c>
      <c r="AC209" s="5">
        <f>INDEX(Graph!$D$26:$D$40,MATCH(AB209,Graph!$D$26:$D$40,1))</f>
        <v>6500</v>
      </c>
      <c r="AD209" s="7">
        <f>INDEX(Graph!$E$26:$E$40,MATCH(AB209,Graph!$D$26:$D$40,1))</f>
        <v>0</v>
      </c>
      <c r="AE209" s="5">
        <f>INDEX(Graph!$D$26:$D$40,MATCH(AB209,Graph!$D$26:$D$40,1)+1)</f>
        <v>100000</v>
      </c>
      <c r="AF209" s="7">
        <f>INDEX(Graph!$E$26:$E$40,MATCH(AB209,Graph!$D$26:$D$40,1)+1)</f>
        <v>0</v>
      </c>
      <c r="AG209" s="4">
        <f t="shared" si="57"/>
        <v>0</v>
      </c>
      <c r="AH209" s="7"/>
      <c r="AI209" s="11">
        <f>$D211/Graph!H$50</f>
        <v>8141.6399999999994</v>
      </c>
      <c r="AJ209" s="5">
        <f>INDEX(Graph!$D$26:$D$40,MATCH(AI209,Graph!$D$26:$D$40,1))</f>
        <v>6500</v>
      </c>
      <c r="AK209" s="7">
        <f>INDEX(Graph!$E$26:$E$40,MATCH(AI209,Graph!$D$26:$D$40,1))</f>
        <v>0</v>
      </c>
      <c r="AL209" s="5">
        <f>INDEX(Graph!$D$26:$D$40,MATCH(AI209,Graph!$D$26:$D$40,1)+1)</f>
        <v>100000</v>
      </c>
      <c r="AM209" s="7">
        <f>INDEX(Graph!$E$26:$E$40,MATCH(AI209,Graph!$D$26:$D$40,1)+1)</f>
        <v>0</v>
      </c>
      <c r="AN209" s="4">
        <f t="shared" si="58"/>
        <v>0</v>
      </c>
      <c r="AO209" s="7"/>
      <c r="AP209" s="11">
        <f>$D211/Graph!I$50</f>
        <v>5699.1479999999983</v>
      </c>
      <c r="AQ209" s="5">
        <f>INDEX(Graph!$D$26:$D$40,MATCH(AP209,Graph!$D$26:$D$40,1))</f>
        <v>5500</v>
      </c>
      <c r="AR209" s="7">
        <f>INDEX(Graph!$E$26:$E$40,MATCH(AP209,Graph!$D$26:$D$40,1))</f>
        <v>270</v>
      </c>
      <c r="AS209" s="5">
        <f>INDEX(Graph!$D$26:$D$40,MATCH(AP209,Graph!$D$26:$D$40,1)+1)</f>
        <v>6000</v>
      </c>
      <c r="AT209" s="7">
        <f>INDEX(Graph!$E$26:$E$40,MATCH(AP209,Graph!$D$26:$D$40,1)+1)</f>
        <v>255</v>
      </c>
      <c r="AU209" s="4">
        <f t="shared" si="59"/>
        <v>264.02556000000004</v>
      </c>
    </row>
    <row r="210" spans="4:47" ht="15.75" x14ac:dyDescent="0.3">
      <c r="D210" s="7">
        <v>203</v>
      </c>
      <c r="E210" s="8">
        <f>(D210/Graph!$C$3)*(D210/Graph!$C$3)*(D210/Graph!$C$3)*Graph!$C$4</f>
        <v>369.34293081474743</v>
      </c>
      <c r="F210" s="4">
        <f t="shared" si="46"/>
        <v>263.18745000000007</v>
      </c>
      <c r="G210" s="4">
        <f t="shared" si="47"/>
        <v>-106.15548081474736</v>
      </c>
      <c r="H210" s="13">
        <f t="shared" si="48"/>
        <v>10000</v>
      </c>
      <c r="I210" s="4"/>
      <c r="J210" s="12">
        <f t="shared" si="49"/>
        <v>-79191.988687801539</v>
      </c>
      <c r="K210" s="9">
        <f t="shared" si="60"/>
        <v>-872.64745584091099</v>
      </c>
      <c r="L210" s="9">
        <f t="shared" si="50"/>
        <v>90.749120000000005</v>
      </c>
      <c r="M210" s="9">
        <f t="shared" si="51"/>
        <v>0.44704000000000121</v>
      </c>
      <c r="N210" s="13">
        <f t="shared" si="61"/>
        <v>-1</v>
      </c>
      <c r="O210" s="4"/>
      <c r="P210" s="12">
        <f t="shared" si="52"/>
        <v>0</v>
      </c>
      <c r="Q210" s="4">
        <f t="shared" si="53"/>
        <v>0</v>
      </c>
      <c r="R210" s="4">
        <f t="shared" si="54"/>
        <v>0</v>
      </c>
      <c r="S210" s="4">
        <f t="shared" si="55"/>
        <v>263.18745000000007</v>
      </c>
      <c r="T210" s="4"/>
      <c r="U210" s="11">
        <f>$D210/Graph!F$50</f>
        <v>24791.293799999996</v>
      </c>
      <c r="V210" s="5">
        <f>INDEX(Graph!$D$26:$D$40,MATCH(U210,Graph!$D$26:$D$40,1))</f>
        <v>6500</v>
      </c>
      <c r="W210" s="7">
        <f>INDEX(Graph!$E$26:$E$40,MATCH(U210,Graph!$D$26:$D$40,1))</f>
        <v>0</v>
      </c>
      <c r="X210" s="5">
        <f>INDEX(Graph!$D$26:$D$40,MATCH(U210,Graph!$D$26:$D$40,1)+1)</f>
        <v>100000</v>
      </c>
      <c r="Y210" s="7">
        <f>INDEX(Graph!$E$26:$E$40,MATCH(U210,Graph!$D$26:$D$40,1)+1)</f>
        <v>0</v>
      </c>
      <c r="Z210" s="4">
        <f t="shared" si="56"/>
        <v>0</v>
      </c>
      <c r="AA210" s="7"/>
      <c r="AB210" s="11">
        <f>$D212/Graph!G$50</f>
        <v>13335.926499999998</v>
      </c>
      <c r="AC210" s="5">
        <f>INDEX(Graph!$D$26:$D$40,MATCH(AB210,Graph!$D$26:$D$40,1))</f>
        <v>6500</v>
      </c>
      <c r="AD210" s="7">
        <f>INDEX(Graph!$E$26:$E$40,MATCH(AB210,Graph!$D$26:$D$40,1))</f>
        <v>0</v>
      </c>
      <c r="AE210" s="5">
        <f>INDEX(Graph!$D$26:$D$40,MATCH(AB210,Graph!$D$26:$D$40,1)+1)</f>
        <v>100000</v>
      </c>
      <c r="AF210" s="7">
        <f>INDEX(Graph!$E$26:$E$40,MATCH(AB210,Graph!$D$26:$D$40,1)+1)</f>
        <v>0</v>
      </c>
      <c r="AG210" s="4">
        <f t="shared" si="57"/>
        <v>0</v>
      </c>
      <c r="AH210" s="7"/>
      <c r="AI210" s="11">
        <f>$D212/Graph!H$50</f>
        <v>8181.5499999999993</v>
      </c>
      <c r="AJ210" s="5">
        <f>INDEX(Graph!$D$26:$D$40,MATCH(AI210,Graph!$D$26:$D$40,1))</f>
        <v>6500</v>
      </c>
      <c r="AK210" s="7">
        <f>INDEX(Graph!$E$26:$E$40,MATCH(AI210,Graph!$D$26:$D$40,1))</f>
        <v>0</v>
      </c>
      <c r="AL210" s="5">
        <f>INDEX(Graph!$D$26:$D$40,MATCH(AI210,Graph!$D$26:$D$40,1)+1)</f>
        <v>100000</v>
      </c>
      <c r="AM210" s="7">
        <f>INDEX(Graph!$E$26:$E$40,MATCH(AI210,Graph!$D$26:$D$40,1)+1)</f>
        <v>0</v>
      </c>
      <c r="AN210" s="4">
        <f t="shared" si="58"/>
        <v>0</v>
      </c>
      <c r="AO210" s="7"/>
      <c r="AP210" s="11">
        <f>$D212/Graph!I$50</f>
        <v>5727.0849999999982</v>
      </c>
      <c r="AQ210" s="5">
        <f>INDEX(Graph!$D$26:$D$40,MATCH(AP210,Graph!$D$26:$D$40,1))</f>
        <v>5500</v>
      </c>
      <c r="AR210" s="7">
        <f>INDEX(Graph!$E$26:$E$40,MATCH(AP210,Graph!$D$26:$D$40,1))</f>
        <v>270</v>
      </c>
      <c r="AS210" s="5">
        <f>INDEX(Graph!$D$26:$D$40,MATCH(AP210,Graph!$D$26:$D$40,1)+1)</f>
        <v>6000</v>
      </c>
      <c r="AT210" s="7">
        <f>INDEX(Graph!$E$26:$E$40,MATCH(AP210,Graph!$D$26:$D$40,1)+1)</f>
        <v>255</v>
      </c>
      <c r="AU210" s="4">
        <f t="shared" si="59"/>
        <v>263.18745000000007</v>
      </c>
    </row>
    <row r="211" spans="4:47" ht="15.75" x14ac:dyDescent="0.3">
      <c r="D211" s="7">
        <v>204</v>
      </c>
      <c r="E211" s="8">
        <f>(D211/Graph!$C$3)*(D211/Graph!$C$3)*(D211/Graph!$C$3)*Graph!$C$4</f>
        <v>374.82813290851163</v>
      </c>
      <c r="F211" s="4">
        <f t="shared" si="46"/>
        <v>262.34934000000004</v>
      </c>
      <c r="G211" s="4">
        <f t="shared" si="47"/>
        <v>-112.47879290851159</v>
      </c>
      <c r="H211" s="13">
        <f t="shared" si="48"/>
        <v>10000</v>
      </c>
      <c r="I211" s="4"/>
      <c r="J211" s="12">
        <f t="shared" si="49"/>
        <v>-83909.179509749651</v>
      </c>
      <c r="K211" s="9">
        <f t="shared" si="60"/>
        <v>-920.0955337346403</v>
      </c>
      <c r="L211" s="9">
        <f t="shared" si="50"/>
        <v>91.196159999999992</v>
      </c>
      <c r="M211" s="9">
        <f t="shared" si="51"/>
        <v>0.447039999999987</v>
      </c>
      <c r="N211" s="13">
        <f t="shared" si="61"/>
        <v>-1</v>
      </c>
      <c r="O211" s="4"/>
      <c r="P211" s="12">
        <f t="shared" si="52"/>
        <v>0</v>
      </c>
      <c r="Q211" s="4">
        <f t="shared" si="53"/>
        <v>0</v>
      </c>
      <c r="R211" s="4">
        <f t="shared" si="54"/>
        <v>0</v>
      </c>
      <c r="S211" s="4">
        <f t="shared" si="55"/>
        <v>262.34934000000004</v>
      </c>
      <c r="T211" s="4"/>
      <c r="U211" s="11">
        <f>$D211/Graph!F$50</f>
        <v>24913.418399999995</v>
      </c>
      <c r="V211" s="5">
        <f>INDEX(Graph!$D$26:$D$40,MATCH(U211,Graph!$D$26:$D$40,1))</f>
        <v>6500</v>
      </c>
      <c r="W211" s="7">
        <f>INDEX(Graph!$E$26:$E$40,MATCH(U211,Graph!$D$26:$D$40,1))</f>
        <v>0</v>
      </c>
      <c r="X211" s="5">
        <f>INDEX(Graph!$D$26:$D$40,MATCH(U211,Graph!$D$26:$D$40,1)+1)</f>
        <v>100000</v>
      </c>
      <c r="Y211" s="7">
        <f>INDEX(Graph!$E$26:$E$40,MATCH(U211,Graph!$D$26:$D$40,1)+1)</f>
        <v>0</v>
      </c>
      <c r="Z211" s="4">
        <f t="shared" si="56"/>
        <v>0</v>
      </c>
      <c r="AA211" s="7"/>
      <c r="AB211" s="11">
        <f>$D213/Graph!G$50</f>
        <v>13400.979799999999</v>
      </c>
      <c r="AC211" s="5">
        <f>INDEX(Graph!$D$26:$D$40,MATCH(AB211,Graph!$D$26:$D$40,1))</f>
        <v>6500</v>
      </c>
      <c r="AD211" s="7">
        <f>INDEX(Graph!$E$26:$E$40,MATCH(AB211,Graph!$D$26:$D$40,1))</f>
        <v>0</v>
      </c>
      <c r="AE211" s="5">
        <f>INDEX(Graph!$D$26:$D$40,MATCH(AB211,Graph!$D$26:$D$40,1)+1)</f>
        <v>100000</v>
      </c>
      <c r="AF211" s="7">
        <f>INDEX(Graph!$E$26:$E$40,MATCH(AB211,Graph!$D$26:$D$40,1)+1)</f>
        <v>0</v>
      </c>
      <c r="AG211" s="4">
        <f t="shared" si="57"/>
        <v>0</v>
      </c>
      <c r="AH211" s="7"/>
      <c r="AI211" s="11">
        <f>$D213/Graph!H$50</f>
        <v>8221.4599999999991</v>
      </c>
      <c r="AJ211" s="5">
        <f>INDEX(Graph!$D$26:$D$40,MATCH(AI211,Graph!$D$26:$D$40,1))</f>
        <v>6500</v>
      </c>
      <c r="AK211" s="7">
        <f>INDEX(Graph!$E$26:$E$40,MATCH(AI211,Graph!$D$26:$D$40,1))</f>
        <v>0</v>
      </c>
      <c r="AL211" s="5">
        <f>INDEX(Graph!$D$26:$D$40,MATCH(AI211,Graph!$D$26:$D$40,1)+1)</f>
        <v>100000</v>
      </c>
      <c r="AM211" s="7">
        <f>INDEX(Graph!$E$26:$E$40,MATCH(AI211,Graph!$D$26:$D$40,1)+1)</f>
        <v>0</v>
      </c>
      <c r="AN211" s="4">
        <f t="shared" si="58"/>
        <v>0</v>
      </c>
      <c r="AO211" s="7"/>
      <c r="AP211" s="11">
        <f>$D213/Graph!I$50</f>
        <v>5755.0219999999981</v>
      </c>
      <c r="AQ211" s="5">
        <f>INDEX(Graph!$D$26:$D$40,MATCH(AP211,Graph!$D$26:$D$40,1))</f>
        <v>5500</v>
      </c>
      <c r="AR211" s="7">
        <f>INDEX(Graph!$E$26:$E$40,MATCH(AP211,Graph!$D$26:$D$40,1))</f>
        <v>270</v>
      </c>
      <c r="AS211" s="5">
        <f>INDEX(Graph!$D$26:$D$40,MATCH(AP211,Graph!$D$26:$D$40,1)+1)</f>
        <v>6000</v>
      </c>
      <c r="AT211" s="7">
        <f>INDEX(Graph!$E$26:$E$40,MATCH(AP211,Graph!$D$26:$D$40,1)+1)</f>
        <v>255</v>
      </c>
      <c r="AU211" s="4">
        <f t="shared" si="59"/>
        <v>262.34934000000004</v>
      </c>
    </row>
    <row r="212" spans="4:47" ht="15.75" x14ac:dyDescent="0.3">
      <c r="D212" s="7">
        <v>205</v>
      </c>
      <c r="E212" s="8">
        <f>(D212/Graph!$C$3)*(D212/Graph!$C$3)*(D212/Graph!$C$3)*Graph!$C$4</f>
        <v>380.36737596722804</v>
      </c>
      <c r="F212" s="4">
        <f t="shared" si="46"/>
        <v>261.51123000000007</v>
      </c>
      <c r="G212" s="4">
        <f t="shared" si="47"/>
        <v>-118.85614596722797</v>
      </c>
      <c r="H212" s="13">
        <f t="shared" si="48"/>
        <v>10000</v>
      </c>
      <c r="I212" s="4"/>
      <c r="J212" s="12">
        <f t="shared" si="49"/>
        <v>-88666.684891552068</v>
      </c>
      <c r="K212" s="9">
        <f t="shared" si="60"/>
        <v>-967.52061136616874</v>
      </c>
      <c r="L212" s="9">
        <f t="shared" si="50"/>
        <v>91.643199999999993</v>
      </c>
      <c r="M212" s="9">
        <f t="shared" si="51"/>
        <v>0.44704000000000121</v>
      </c>
      <c r="N212" s="13">
        <f t="shared" si="61"/>
        <v>-1</v>
      </c>
      <c r="O212" s="4"/>
      <c r="P212" s="12">
        <f t="shared" si="52"/>
        <v>0</v>
      </c>
      <c r="Q212" s="4">
        <f t="shared" si="53"/>
        <v>0</v>
      </c>
      <c r="R212" s="4">
        <f t="shared" si="54"/>
        <v>0</v>
      </c>
      <c r="S212" s="4">
        <f t="shared" si="55"/>
        <v>261.51123000000007</v>
      </c>
      <c r="T212" s="4"/>
      <c r="U212" s="11">
        <f>$D212/Graph!F$50</f>
        <v>25035.542999999998</v>
      </c>
      <c r="V212" s="5">
        <f>INDEX(Graph!$D$26:$D$40,MATCH(U212,Graph!$D$26:$D$40,1))</f>
        <v>6500</v>
      </c>
      <c r="W212" s="7">
        <f>INDEX(Graph!$E$26:$E$40,MATCH(U212,Graph!$D$26:$D$40,1))</f>
        <v>0</v>
      </c>
      <c r="X212" s="5">
        <f>INDEX(Graph!$D$26:$D$40,MATCH(U212,Graph!$D$26:$D$40,1)+1)</f>
        <v>100000</v>
      </c>
      <c r="Y212" s="7">
        <f>INDEX(Graph!$E$26:$E$40,MATCH(U212,Graph!$D$26:$D$40,1)+1)</f>
        <v>0</v>
      </c>
      <c r="Z212" s="4">
        <f t="shared" si="56"/>
        <v>0</v>
      </c>
      <c r="AA212" s="7"/>
      <c r="AB212" s="11">
        <f>$D214/Graph!G$50</f>
        <v>13466.033099999999</v>
      </c>
      <c r="AC212" s="5">
        <f>INDEX(Graph!$D$26:$D$40,MATCH(AB212,Graph!$D$26:$D$40,1))</f>
        <v>6500</v>
      </c>
      <c r="AD212" s="7">
        <f>INDEX(Graph!$E$26:$E$40,MATCH(AB212,Graph!$D$26:$D$40,1))</f>
        <v>0</v>
      </c>
      <c r="AE212" s="5">
        <f>INDEX(Graph!$D$26:$D$40,MATCH(AB212,Graph!$D$26:$D$40,1)+1)</f>
        <v>100000</v>
      </c>
      <c r="AF212" s="7">
        <f>INDEX(Graph!$E$26:$E$40,MATCH(AB212,Graph!$D$26:$D$40,1)+1)</f>
        <v>0</v>
      </c>
      <c r="AG212" s="4">
        <f t="shared" si="57"/>
        <v>0</v>
      </c>
      <c r="AH212" s="7"/>
      <c r="AI212" s="11">
        <f>$D214/Graph!H$50</f>
        <v>8261.369999999999</v>
      </c>
      <c r="AJ212" s="5">
        <f>INDEX(Graph!$D$26:$D$40,MATCH(AI212,Graph!$D$26:$D$40,1))</f>
        <v>6500</v>
      </c>
      <c r="AK212" s="7">
        <f>INDEX(Graph!$E$26:$E$40,MATCH(AI212,Graph!$D$26:$D$40,1))</f>
        <v>0</v>
      </c>
      <c r="AL212" s="5">
        <f>INDEX(Graph!$D$26:$D$40,MATCH(AI212,Graph!$D$26:$D$40,1)+1)</f>
        <v>100000</v>
      </c>
      <c r="AM212" s="7">
        <f>INDEX(Graph!$E$26:$E$40,MATCH(AI212,Graph!$D$26:$D$40,1)+1)</f>
        <v>0</v>
      </c>
      <c r="AN212" s="4">
        <f t="shared" si="58"/>
        <v>0</v>
      </c>
      <c r="AO212" s="7"/>
      <c r="AP212" s="11">
        <f>$D214/Graph!I$50</f>
        <v>5782.958999999998</v>
      </c>
      <c r="AQ212" s="5">
        <f>INDEX(Graph!$D$26:$D$40,MATCH(AP212,Graph!$D$26:$D$40,1))</f>
        <v>5500</v>
      </c>
      <c r="AR212" s="7">
        <f>INDEX(Graph!$E$26:$E$40,MATCH(AP212,Graph!$D$26:$D$40,1))</f>
        <v>270</v>
      </c>
      <c r="AS212" s="5">
        <f>INDEX(Graph!$D$26:$D$40,MATCH(AP212,Graph!$D$26:$D$40,1)+1)</f>
        <v>6000</v>
      </c>
      <c r="AT212" s="7">
        <f>INDEX(Graph!$E$26:$E$40,MATCH(AP212,Graph!$D$26:$D$40,1)+1)</f>
        <v>255</v>
      </c>
      <c r="AU212" s="4">
        <f t="shared" si="59"/>
        <v>261.51123000000007</v>
      </c>
    </row>
    <row r="213" spans="4:47" ht="15.75" x14ac:dyDescent="0.3">
      <c r="D213" s="7">
        <v>206</v>
      </c>
      <c r="E213" s="8">
        <f>(D213/Graph!$C$3)*(D213/Graph!$C$3)*(D213/Graph!$C$3)*Graph!$C$4</f>
        <v>385.96092489758757</v>
      </c>
      <c r="F213" s="4">
        <f t="shared" ref="F213:F227" si="62">MAX(P213,Q213,R213,S213)</f>
        <v>260.67312000000004</v>
      </c>
      <c r="G213" s="4">
        <f t="shared" ref="G213:G227" si="63">IF(E213&gt;0,F213-E213,0)</f>
        <v>-125.28780489758753</v>
      </c>
      <c r="H213" s="13">
        <f t="shared" ref="H213:H227" si="64">IF(N213&gt;0,H212+N213,10000)</f>
        <v>10000</v>
      </c>
      <c r="I213" s="4"/>
      <c r="J213" s="12">
        <f t="shared" ref="J213:J227" si="65">G213*746</f>
        <v>-93464.702453600301</v>
      </c>
      <c r="K213" s="9">
        <f t="shared" si="60"/>
        <v>-1014.9251696336149</v>
      </c>
      <c r="L213" s="9">
        <f t="shared" ref="L213:L227" si="66">D213*0.44704</f>
        <v>92.090239999999994</v>
      </c>
      <c r="M213" s="9">
        <f t="shared" ref="M213:M227" si="67">L213-L212</f>
        <v>0.44704000000000121</v>
      </c>
      <c r="N213" s="13">
        <f t="shared" si="61"/>
        <v>-1</v>
      </c>
      <c r="O213" s="4"/>
      <c r="P213" s="12">
        <f t="shared" ref="P213:P227" si="68">Z213</f>
        <v>0</v>
      </c>
      <c r="Q213" s="4">
        <f t="shared" ref="Q213:Q227" si="69">AG213</f>
        <v>0</v>
      </c>
      <c r="R213" s="4">
        <f t="shared" ref="R213:R227" si="70">AN213</f>
        <v>0</v>
      </c>
      <c r="S213" s="4">
        <f t="shared" ref="S213:S227" si="71">AU213</f>
        <v>260.67312000000004</v>
      </c>
      <c r="T213" s="4"/>
      <c r="U213" s="11">
        <f>$D213/Graph!F$50</f>
        <v>25157.667599999997</v>
      </c>
      <c r="V213" s="5">
        <f>INDEX(Graph!$D$26:$D$40,MATCH(U213,Graph!$D$26:$D$40,1))</f>
        <v>6500</v>
      </c>
      <c r="W213" s="7">
        <f>INDEX(Graph!$E$26:$E$40,MATCH(U213,Graph!$D$26:$D$40,1))</f>
        <v>0</v>
      </c>
      <c r="X213" s="5">
        <f>INDEX(Graph!$D$26:$D$40,MATCH(U213,Graph!$D$26:$D$40,1)+1)</f>
        <v>100000</v>
      </c>
      <c r="Y213" s="7">
        <f>INDEX(Graph!$E$26:$E$40,MATCH(U213,Graph!$D$26:$D$40,1)+1)</f>
        <v>0</v>
      </c>
      <c r="Z213" s="4">
        <f t="shared" ref="Z213:Z227" si="72">W213+(U213-V213)*(Y213-W213)/(X213-V213)</f>
        <v>0</v>
      </c>
      <c r="AA213" s="7"/>
      <c r="AB213" s="11">
        <f>$D215/Graph!G$50</f>
        <v>13531.086399999998</v>
      </c>
      <c r="AC213" s="5">
        <f>INDEX(Graph!$D$26:$D$40,MATCH(AB213,Graph!$D$26:$D$40,1))</f>
        <v>6500</v>
      </c>
      <c r="AD213" s="7">
        <f>INDEX(Graph!$E$26:$E$40,MATCH(AB213,Graph!$D$26:$D$40,1))</f>
        <v>0</v>
      </c>
      <c r="AE213" s="5">
        <f>INDEX(Graph!$D$26:$D$40,MATCH(AB213,Graph!$D$26:$D$40,1)+1)</f>
        <v>100000</v>
      </c>
      <c r="AF213" s="7">
        <f>INDEX(Graph!$E$26:$E$40,MATCH(AB213,Graph!$D$26:$D$40,1)+1)</f>
        <v>0</v>
      </c>
      <c r="AG213" s="4">
        <f t="shared" ref="AG213:AG227" si="73">AD213+(AB213-AC213)*(AF213-AD213)/(AE213-AC213)</f>
        <v>0</v>
      </c>
      <c r="AH213" s="7"/>
      <c r="AI213" s="11">
        <f>$D215/Graph!H$50</f>
        <v>8301.2799999999988</v>
      </c>
      <c r="AJ213" s="5">
        <f>INDEX(Graph!$D$26:$D$40,MATCH(AI213,Graph!$D$26:$D$40,1))</f>
        <v>6500</v>
      </c>
      <c r="AK213" s="7">
        <f>INDEX(Graph!$E$26:$E$40,MATCH(AI213,Graph!$D$26:$D$40,1))</f>
        <v>0</v>
      </c>
      <c r="AL213" s="5">
        <f>INDEX(Graph!$D$26:$D$40,MATCH(AI213,Graph!$D$26:$D$40,1)+1)</f>
        <v>100000</v>
      </c>
      <c r="AM213" s="7">
        <f>INDEX(Graph!$E$26:$E$40,MATCH(AI213,Graph!$D$26:$D$40,1)+1)</f>
        <v>0</v>
      </c>
      <c r="AN213" s="4">
        <f t="shared" ref="AN213:AN227" si="74">AK213+(AI213-AJ213)*(AM213-AK213)/(AL213-AJ213)</f>
        <v>0</v>
      </c>
      <c r="AO213" s="7"/>
      <c r="AP213" s="11">
        <f>$D215/Graph!I$50</f>
        <v>5810.8959999999979</v>
      </c>
      <c r="AQ213" s="5">
        <f>INDEX(Graph!$D$26:$D$40,MATCH(AP213,Graph!$D$26:$D$40,1))</f>
        <v>5500</v>
      </c>
      <c r="AR213" s="7">
        <f>INDEX(Graph!$E$26:$E$40,MATCH(AP213,Graph!$D$26:$D$40,1))</f>
        <v>270</v>
      </c>
      <c r="AS213" s="5">
        <f>INDEX(Graph!$D$26:$D$40,MATCH(AP213,Graph!$D$26:$D$40,1)+1)</f>
        <v>6000</v>
      </c>
      <c r="AT213" s="7">
        <f>INDEX(Graph!$E$26:$E$40,MATCH(AP213,Graph!$D$26:$D$40,1)+1)</f>
        <v>255</v>
      </c>
      <c r="AU213" s="4">
        <f t="shared" ref="AU213:AU227" si="75">AR213+(AP213-AQ213)*(AT213-AR213)/(AS213-AQ213)</f>
        <v>260.67312000000004</v>
      </c>
    </row>
    <row r="214" spans="4:47" ht="15.75" x14ac:dyDescent="0.3">
      <c r="D214" s="7">
        <v>207</v>
      </c>
      <c r="E214" s="8">
        <f>(D214/Graph!$C$3)*(D214/Graph!$C$3)*(D214/Graph!$C$3)*Graph!$C$4</f>
        <v>391.60904460628115</v>
      </c>
      <c r="F214" s="4">
        <f t="shared" si="62"/>
        <v>259.83501000000007</v>
      </c>
      <c r="G214" s="4">
        <f t="shared" si="63"/>
        <v>-131.77403460628108</v>
      </c>
      <c r="H214" s="13">
        <f t="shared" si="64"/>
        <v>10000</v>
      </c>
      <c r="I214" s="4"/>
      <c r="J214" s="12">
        <f t="shared" si="65"/>
        <v>-98303.429816285687</v>
      </c>
      <c r="K214" s="9">
        <f t="shared" si="60"/>
        <v>-1062.3116414950352</v>
      </c>
      <c r="L214" s="9">
        <f t="shared" si="66"/>
        <v>92.537279999999996</v>
      </c>
      <c r="M214" s="9">
        <f t="shared" si="67"/>
        <v>0.44704000000000121</v>
      </c>
      <c r="N214" s="13">
        <f t="shared" si="61"/>
        <v>-1</v>
      </c>
      <c r="O214" s="4"/>
      <c r="P214" s="12">
        <f t="shared" si="68"/>
        <v>0</v>
      </c>
      <c r="Q214" s="4">
        <f t="shared" si="69"/>
        <v>0</v>
      </c>
      <c r="R214" s="4">
        <f t="shared" si="70"/>
        <v>0</v>
      </c>
      <c r="S214" s="4">
        <f t="shared" si="71"/>
        <v>259.83501000000007</v>
      </c>
      <c r="T214" s="4"/>
      <c r="U214" s="11">
        <f>$D214/Graph!F$50</f>
        <v>25279.792199999996</v>
      </c>
      <c r="V214" s="5">
        <f>INDEX(Graph!$D$26:$D$40,MATCH(U214,Graph!$D$26:$D$40,1))</f>
        <v>6500</v>
      </c>
      <c r="W214" s="7">
        <f>INDEX(Graph!$E$26:$E$40,MATCH(U214,Graph!$D$26:$D$40,1))</f>
        <v>0</v>
      </c>
      <c r="X214" s="5">
        <f>INDEX(Graph!$D$26:$D$40,MATCH(U214,Graph!$D$26:$D$40,1)+1)</f>
        <v>100000</v>
      </c>
      <c r="Y214" s="7">
        <f>INDEX(Graph!$E$26:$E$40,MATCH(U214,Graph!$D$26:$D$40,1)+1)</f>
        <v>0</v>
      </c>
      <c r="Z214" s="4">
        <f t="shared" si="72"/>
        <v>0</v>
      </c>
      <c r="AA214" s="7"/>
      <c r="AB214" s="11">
        <f>$D216/Graph!G$50</f>
        <v>13596.139699999998</v>
      </c>
      <c r="AC214" s="5">
        <f>INDEX(Graph!$D$26:$D$40,MATCH(AB214,Graph!$D$26:$D$40,1))</f>
        <v>6500</v>
      </c>
      <c r="AD214" s="7">
        <f>INDEX(Graph!$E$26:$E$40,MATCH(AB214,Graph!$D$26:$D$40,1))</f>
        <v>0</v>
      </c>
      <c r="AE214" s="5">
        <f>INDEX(Graph!$D$26:$D$40,MATCH(AB214,Graph!$D$26:$D$40,1)+1)</f>
        <v>100000</v>
      </c>
      <c r="AF214" s="7">
        <f>INDEX(Graph!$E$26:$E$40,MATCH(AB214,Graph!$D$26:$D$40,1)+1)</f>
        <v>0</v>
      </c>
      <c r="AG214" s="4">
        <f t="shared" si="73"/>
        <v>0</v>
      </c>
      <c r="AH214" s="7"/>
      <c r="AI214" s="11">
        <f>$D216/Graph!H$50</f>
        <v>8341.1899999999987</v>
      </c>
      <c r="AJ214" s="5">
        <f>INDEX(Graph!$D$26:$D$40,MATCH(AI214,Graph!$D$26:$D$40,1))</f>
        <v>6500</v>
      </c>
      <c r="AK214" s="7">
        <f>INDEX(Graph!$E$26:$E$40,MATCH(AI214,Graph!$D$26:$D$40,1))</f>
        <v>0</v>
      </c>
      <c r="AL214" s="5">
        <f>INDEX(Graph!$D$26:$D$40,MATCH(AI214,Graph!$D$26:$D$40,1)+1)</f>
        <v>100000</v>
      </c>
      <c r="AM214" s="7">
        <f>INDEX(Graph!$E$26:$E$40,MATCH(AI214,Graph!$D$26:$D$40,1)+1)</f>
        <v>0</v>
      </c>
      <c r="AN214" s="4">
        <f t="shared" si="74"/>
        <v>0</v>
      </c>
      <c r="AO214" s="7"/>
      <c r="AP214" s="11">
        <f>$D216/Graph!I$50</f>
        <v>5838.8329999999978</v>
      </c>
      <c r="AQ214" s="5">
        <f>INDEX(Graph!$D$26:$D$40,MATCH(AP214,Graph!$D$26:$D$40,1))</f>
        <v>5500</v>
      </c>
      <c r="AR214" s="7">
        <f>INDEX(Graph!$E$26:$E$40,MATCH(AP214,Graph!$D$26:$D$40,1))</f>
        <v>270</v>
      </c>
      <c r="AS214" s="5">
        <f>INDEX(Graph!$D$26:$D$40,MATCH(AP214,Graph!$D$26:$D$40,1)+1)</f>
        <v>6000</v>
      </c>
      <c r="AT214" s="7">
        <f>INDEX(Graph!$E$26:$E$40,MATCH(AP214,Graph!$D$26:$D$40,1)+1)</f>
        <v>255</v>
      </c>
      <c r="AU214" s="4">
        <f t="shared" si="75"/>
        <v>259.83501000000007</v>
      </c>
    </row>
    <row r="215" spans="4:47" ht="15.75" x14ac:dyDescent="0.3">
      <c r="D215" s="7">
        <v>208</v>
      </c>
      <c r="E215" s="8">
        <f>(D215/Graph!$C$3)*(D215/Graph!$C$3)*(D215/Graph!$C$3)*Graph!$C$4</f>
        <v>397.31200000000007</v>
      </c>
      <c r="F215" s="4">
        <f t="shared" si="62"/>
        <v>258.9969000000001</v>
      </c>
      <c r="G215" s="4">
        <f t="shared" si="63"/>
        <v>-138.31509999999997</v>
      </c>
      <c r="H215" s="13">
        <f t="shared" si="64"/>
        <v>10000</v>
      </c>
      <c r="I215" s="4"/>
      <c r="J215" s="12">
        <f t="shared" si="65"/>
        <v>-103183.06459999998</v>
      </c>
      <c r="K215" s="9">
        <f t="shared" si="60"/>
        <v>-1109.6824131208357</v>
      </c>
      <c r="L215" s="9">
        <f t="shared" si="66"/>
        <v>92.984319999999997</v>
      </c>
      <c r="M215" s="9">
        <f t="shared" si="67"/>
        <v>0.44704000000000121</v>
      </c>
      <c r="N215" s="13">
        <f t="shared" si="61"/>
        <v>-1</v>
      </c>
      <c r="O215" s="4"/>
      <c r="P215" s="12">
        <f t="shared" si="68"/>
        <v>0</v>
      </c>
      <c r="Q215" s="4">
        <f t="shared" si="69"/>
        <v>0</v>
      </c>
      <c r="R215" s="4">
        <f t="shared" si="70"/>
        <v>0</v>
      </c>
      <c r="S215" s="4">
        <f t="shared" si="71"/>
        <v>258.9969000000001</v>
      </c>
      <c r="T215" s="4"/>
      <c r="U215" s="11">
        <f>$D215/Graph!F$50</f>
        <v>25401.916799999995</v>
      </c>
      <c r="V215" s="5">
        <f>INDEX(Graph!$D$26:$D$40,MATCH(U215,Graph!$D$26:$D$40,1))</f>
        <v>6500</v>
      </c>
      <c r="W215" s="7">
        <f>INDEX(Graph!$E$26:$E$40,MATCH(U215,Graph!$D$26:$D$40,1))</f>
        <v>0</v>
      </c>
      <c r="X215" s="5">
        <f>INDEX(Graph!$D$26:$D$40,MATCH(U215,Graph!$D$26:$D$40,1)+1)</f>
        <v>100000</v>
      </c>
      <c r="Y215" s="7">
        <f>INDEX(Graph!$E$26:$E$40,MATCH(U215,Graph!$D$26:$D$40,1)+1)</f>
        <v>0</v>
      </c>
      <c r="Z215" s="4">
        <f t="shared" si="72"/>
        <v>0</v>
      </c>
      <c r="AA215" s="7"/>
      <c r="AB215" s="11">
        <f>$D217/Graph!G$50</f>
        <v>13661.192999999999</v>
      </c>
      <c r="AC215" s="5">
        <f>INDEX(Graph!$D$26:$D$40,MATCH(AB215,Graph!$D$26:$D$40,1))</f>
        <v>6500</v>
      </c>
      <c r="AD215" s="7">
        <f>INDEX(Graph!$E$26:$E$40,MATCH(AB215,Graph!$D$26:$D$40,1))</f>
        <v>0</v>
      </c>
      <c r="AE215" s="5">
        <f>INDEX(Graph!$D$26:$D$40,MATCH(AB215,Graph!$D$26:$D$40,1)+1)</f>
        <v>100000</v>
      </c>
      <c r="AF215" s="7">
        <f>INDEX(Graph!$E$26:$E$40,MATCH(AB215,Graph!$D$26:$D$40,1)+1)</f>
        <v>0</v>
      </c>
      <c r="AG215" s="4">
        <f t="shared" si="73"/>
        <v>0</v>
      </c>
      <c r="AH215" s="7"/>
      <c r="AI215" s="11">
        <f>$D217/Graph!H$50</f>
        <v>8381.0999999999985</v>
      </c>
      <c r="AJ215" s="5">
        <f>INDEX(Graph!$D$26:$D$40,MATCH(AI215,Graph!$D$26:$D$40,1))</f>
        <v>6500</v>
      </c>
      <c r="AK215" s="7">
        <f>INDEX(Graph!$E$26:$E$40,MATCH(AI215,Graph!$D$26:$D$40,1))</f>
        <v>0</v>
      </c>
      <c r="AL215" s="5">
        <f>INDEX(Graph!$D$26:$D$40,MATCH(AI215,Graph!$D$26:$D$40,1)+1)</f>
        <v>100000</v>
      </c>
      <c r="AM215" s="7">
        <f>INDEX(Graph!$E$26:$E$40,MATCH(AI215,Graph!$D$26:$D$40,1)+1)</f>
        <v>0</v>
      </c>
      <c r="AN215" s="4">
        <f t="shared" si="74"/>
        <v>0</v>
      </c>
      <c r="AO215" s="7"/>
      <c r="AP215" s="11">
        <f>$D217/Graph!I$50</f>
        <v>5866.7699999999977</v>
      </c>
      <c r="AQ215" s="5">
        <f>INDEX(Graph!$D$26:$D$40,MATCH(AP215,Graph!$D$26:$D$40,1))</f>
        <v>5500</v>
      </c>
      <c r="AR215" s="7">
        <f>INDEX(Graph!$E$26:$E$40,MATCH(AP215,Graph!$D$26:$D$40,1))</f>
        <v>270</v>
      </c>
      <c r="AS215" s="5">
        <f>INDEX(Graph!$D$26:$D$40,MATCH(AP215,Graph!$D$26:$D$40,1)+1)</f>
        <v>6000</v>
      </c>
      <c r="AT215" s="7">
        <f>INDEX(Graph!$E$26:$E$40,MATCH(AP215,Graph!$D$26:$D$40,1)+1)</f>
        <v>255</v>
      </c>
      <c r="AU215" s="4">
        <f t="shared" si="75"/>
        <v>258.9969000000001</v>
      </c>
    </row>
    <row r="216" spans="4:47" ht="15.75" x14ac:dyDescent="0.3">
      <c r="D216" s="7">
        <v>209</v>
      </c>
      <c r="E216" s="8">
        <f>(D216/Graph!$C$3)*(D216/Graph!$C$3)*(D216/Graph!$C$3)*Graph!$C$4</f>
        <v>403.07005598543475</v>
      </c>
      <c r="F216" s="4">
        <f t="shared" si="62"/>
        <v>258.15879000000007</v>
      </c>
      <c r="G216" s="4">
        <f t="shared" si="63"/>
        <v>-144.91126598543468</v>
      </c>
      <c r="H216" s="13">
        <f t="shared" si="64"/>
        <v>10000</v>
      </c>
      <c r="I216" s="4"/>
      <c r="J216" s="12">
        <f t="shared" si="65"/>
        <v>-108103.80442513427</v>
      </c>
      <c r="K216" s="9">
        <f t="shared" si="60"/>
        <v>-1157.039825013082</v>
      </c>
      <c r="L216" s="9">
        <f t="shared" si="66"/>
        <v>93.431359999999998</v>
      </c>
      <c r="M216" s="9">
        <f t="shared" si="67"/>
        <v>0.44704000000000121</v>
      </c>
      <c r="N216" s="13">
        <f t="shared" si="61"/>
        <v>-1</v>
      </c>
      <c r="O216" s="4"/>
      <c r="P216" s="12">
        <f t="shared" si="68"/>
        <v>0</v>
      </c>
      <c r="Q216" s="4">
        <f t="shared" si="69"/>
        <v>0</v>
      </c>
      <c r="R216" s="4">
        <f t="shared" si="70"/>
        <v>0</v>
      </c>
      <c r="S216" s="4">
        <f t="shared" si="71"/>
        <v>258.15879000000007</v>
      </c>
      <c r="T216" s="4"/>
      <c r="U216" s="11">
        <f>$D216/Graph!F$50</f>
        <v>25524.041399999995</v>
      </c>
      <c r="V216" s="5">
        <f>INDEX(Graph!$D$26:$D$40,MATCH(U216,Graph!$D$26:$D$40,1))</f>
        <v>6500</v>
      </c>
      <c r="W216" s="7">
        <f>INDEX(Graph!$E$26:$E$40,MATCH(U216,Graph!$D$26:$D$40,1))</f>
        <v>0</v>
      </c>
      <c r="X216" s="5">
        <f>INDEX(Graph!$D$26:$D$40,MATCH(U216,Graph!$D$26:$D$40,1)+1)</f>
        <v>100000</v>
      </c>
      <c r="Y216" s="7">
        <f>INDEX(Graph!$E$26:$E$40,MATCH(U216,Graph!$D$26:$D$40,1)+1)</f>
        <v>0</v>
      </c>
      <c r="Z216" s="4">
        <f t="shared" si="72"/>
        <v>0</v>
      </c>
      <c r="AA216" s="7"/>
      <c r="AB216" s="11">
        <f>$D218/Graph!G$50</f>
        <v>13726.246299999999</v>
      </c>
      <c r="AC216" s="5">
        <f>INDEX(Graph!$D$26:$D$40,MATCH(AB216,Graph!$D$26:$D$40,1))</f>
        <v>6500</v>
      </c>
      <c r="AD216" s="7">
        <f>INDEX(Graph!$E$26:$E$40,MATCH(AB216,Graph!$D$26:$D$40,1))</f>
        <v>0</v>
      </c>
      <c r="AE216" s="5">
        <f>INDEX(Graph!$D$26:$D$40,MATCH(AB216,Graph!$D$26:$D$40,1)+1)</f>
        <v>100000</v>
      </c>
      <c r="AF216" s="7">
        <f>INDEX(Graph!$E$26:$E$40,MATCH(AB216,Graph!$D$26:$D$40,1)+1)</f>
        <v>0</v>
      </c>
      <c r="AG216" s="4">
        <f t="shared" si="73"/>
        <v>0</v>
      </c>
      <c r="AH216" s="7"/>
      <c r="AI216" s="11">
        <f>$D218/Graph!H$50</f>
        <v>8421.01</v>
      </c>
      <c r="AJ216" s="5">
        <f>INDEX(Graph!$D$26:$D$40,MATCH(AI216,Graph!$D$26:$D$40,1))</f>
        <v>6500</v>
      </c>
      <c r="AK216" s="7">
        <f>INDEX(Graph!$E$26:$E$40,MATCH(AI216,Graph!$D$26:$D$40,1))</f>
        <v>0</v>
      </c>
      <c r="AL216" s="5">
        <f>INDEX(Graph!$D$26:$D$40,MATCH(AI216,Graph!$D$26:$D$40,1)+1)</f>
        <v>100000</v>
      </c>
      <c r="AM216" s="7">
        <f>INDEX(Graph!$E$26:$E$40,MATCH(AI216,Graph!$D$26:$D$40,1)+1)</f>
        <v>0</v>
      </c>
      <c r="AN216" s="4">
        <f t="shared" si="74"/>
        <v>0</v>
      </c>
      <c r="AO216" s="7"/>
      <c r="AP216" s="11">
        <f>$D218/Graph!I$50</f>
        <v>5894.7069999999985</v>
      </c>
      <c r="AQ216" s="5">
        <f>INDEX(Graph!$D$26:$D$40,MATCH(AP216,Graph!$D$26:$D$40,1))</f>
        <v>5500</v>
      </c>
      <c r="AR216" s="7">
        <f>INDEX(Graph!$E$26:$E$40,MATCH(AP216,Graph!$D$26:$D$40,1))</f>
        <v>270</v>
      </c>
      <c r="AS216" s="5">
        <f>INDEX(Graph!$D$26:$D$40,MATCH(AP216,Graph!$D$26:$D$40,1)+1)</f>
        <v>6000</v>
      </c>
      <c r="AT216" s="7">
        <f>INDEX(Graph!$E$26:$E$40,MATCH(AP216,Graph!$D$26:$D$40,1)+1)</f>
        <v>255</v>
      </c>
      <c r="AU216" s="4">
        <f t="shared" si="75"/>
        <v>258.15879000000007</v>
      </c>
    </row>
    <row r="217" spans="4:47" ht="15.75" x14ac:dyDescent="0.3">
      <c r="D217" s="7">
        <v>210</v>
      </c>
      <c r="E217" s="8">
        <f>(D217/Graph!$C$3)*(D217/Graph!$C$3)*(D217/Graph!$C$3)*Graph!$C$4</f>
        <v>408.88347746927627</v>
      </c>
      <c r="F217" s="4">
        <f t="shared" si="62"/>
        <v>257.32068000000004</v>
      </c>
      <c r="G217" s="4">
        <f t="shared" si="63"/>
        <v>-151.56279746927623</v>
      </c>
      <c r="H217" s="13">
        <f t="shared" si="64"/>
        <v>10000</v>
      </c>
      <c r="I217" s="4"/>
      <c r="J217" s="12">
        <f t="shared" si="65"/>
        <v>-113065.84691208007</v>
      </c>
      <c r="K217" s="9">
        <f t="shared" si="60"/>
        <v>-1204.3861730928529</v>
      </c>
      <c r="L217" s="9">
        <f t="shared" si="66"/>
        <v>93.878399999999999</v>
      </c>
      <c r="M217" s="9">
        <f t="shared" si="67"/>
        <v>0.44704000000000121</v>
      </c>
      <c r="N217" s="13">
        <f t="shared" si="61"/>
        <v>-1</v>
      </c>
      <c r="O217" s="4"/>
      <c r="P217" s="12">
        <f t="shared" si="68"/>
        <v>0</v>
      </c>
      <c r="Q217" s="4">
        <f t="shared" si="69"/>
        <v>0</v>
      </c>
      <c r="R217" s="4">
        <f t="shared" si="70"/>
        <v>0</v>
      </c>
      <c r="S217" s="4">
        <f t="shared" si="71"/>
        <v>257.32068000000004</v>
      </c>
      <c r="T217" s="4"/>
      <c r="U217" s="11">
        <f>$D217/Graph!F$50</f>
        <v>25646.165999999997</v>
      </c>
      <c r="V217" s="5">
        <f>INDEX(Graph!$D$26:$D$40,MATCH(U217,Graph!$D$26:$D$40,1))</f>
        <v>6500</v>
      </c>
      <c r="W217" s="7">
        <f>INDEX(Graph!$E$26:$E$40,MATCH(U217,Graph!$D$26:$D$40,1))</f>
        <v>0</v>
      </c>
      <c r="X217" s="5">
        <f>INDEX(Graph!$D$26:$D$40,MATCH(U217,Graph!$D$26:$D$40,1)+1)</f>
        <v>100000</v>
      </c>
      <c r="Y217" s="7">
        <f>INDEX(Graph!$E$26:$E$40,MATCH(U217,Graph!$D$26:$D$40,1)+1)</f>
        <v>0</v>
      </c>
      <c r="Z217" s="4">
        <f t="shared" si="72"/>
        <v>0</v>
      </c>
      <c r="AA217" s="7"/>
      <c r="AB217" s="11">
        <f>$D219/Graph!G$50</f>
        <v>13791.299599999998</v>
      </c>
      <c r="AC217" s="5">
        <f>INDEX(Graph!$D$26:$D$40,MATCH(AB217,Graph!$D$26:$D$40,1))</f>
        <v>6500</v>
      </c>
      <c r="AD217" s="7">
        <f>INDEX(Graph!$E$26:$E$40,MATCH(AB217,Graph!$D$26:$D$40,1))</f>
        <v>0</v>
      </c>
      <c r="AE217" s="5">
        <f>INDEX(Graph!$D$26:$D$40,MATCH(AB217,Graph!$D$26:$D$40,1)+1)</f>
        <v>100000</v>
      </c>
      <c r="AF217" s="7">
        <f>INDEX(Graph!$E$26:$E$40,MATCH(AB217,Graph!$D$26:$D$40,1)+1)</f>
        <v>0</v>
      </c>
      <c r="AG217" s="4">
        <f t="shared" si="73"/>
        <v>0</v>
      </c>
      <c r="AH217" s="7"/>
      <c r="AI217" s="11">
        <f>$D219/Graph!H$50</f>
        <v>8460.92</v>
      </c>
      <c r="AJ217" s="5">
        <f>INDEX(Graph!$D$26:$D$40,MATCH(AI217,Graph!$D$26:$D$40,1))</f>
        <v>6500</v>
      </c>
      <c r="AK217" s="7">
        <f>INDEX(Graph!$E$26:$E$40,MATCH(AI217,Graph!$D$26:$D$40,1))</f>
        <v>0</v>
      </c>
      <c r="AL217" s="5">
        <f>INDEX(Graph!$D$26:$D$40,MATCH(AI217,Graph!$D$26:$D$40,1)+1)</f>
        <v>100000</v>
      </c>
      <c r="AM217" s="7">
        <f>INDEX(Graph!$E$26:$E$40,MATCH(AI217,Graph!$D$26:$D$40,1)+1)</f>
        <v>0</v>
      </c>
      <c r="AN217" s="4">
        <f t="shared" si="74"/>
        <v>0</v>
      </c>
      <c r="AO217" s="7"/>
      <c r="AP217" s="11">
        <f>$D219/Graph!I$50</f>
        <v>5922.6439999999984</v>
      </c>
      <c r="AQ217" s="5">
        <f>INDEX(Graph!$D$26:$D$40,MATCH(AP217,Graph!$D$26:$D$40,1))</f>
        <v>5500</v>
      </c>
      <c r="AR217" s="7">
        <f>INDEX(Graph!$E$26:$E$40,MATCH(AP217,Graph!$D$26:$D$40,1))</f>
        <v>270</v>
      </c>
      <c r="AS217" s="5">
        <f>INDEX(Graph!$D$26:$D$40,MATCH(AP217,Graph!$D$26:$D$40,1)+1)</f>
        <v>6000</v>
      </c>
      <c r="AT217" s="7">
        <f>INDEX(Graph!$E$26:$E$40,MATCH(AP217,Graph!$D$26:$D$40,1)+1)</f>
        <v>255</v>
      </c>
      <c r="AU217" s="4">
        <f t="shared" si="75"/>
        <v>257.32068000000004</v>
      </c>
    </row>
    <row r="218" spans="4:47" ht="15.75" x14ac:dyDescent="0.3">
      <c r="D218" s="7">
        <v>211</v>
      </c>
      <c r="E218" s="8">
        <f>(D218/Graph!$C$3)*(D218/Graph!$C$3)*(D218/Graph!$C$3)*Graph!$C$4</f>
        <v>414.75252935821572</v>
      </c>
      <c r="F218" s="4">
        <f t="shared" si="62"/>
        <v>256.48257000000007</v>
      </c>
      <c r="G218" s="4">
        <f t="shared" si="63"/>
        <v>-158.26995935821566</v>
      </c>
      <c r="H218" s="13">
        <f t="shared" si="64"/>
        <v>10000</v>
      </c>
      <c r="I218" s="4"/>
      <c r="J218" s="12">
        <f t="shared" si="65"/>
        <v>-118069.38968122889</v>
      </c>
      <c r="K218" s="9">
        <f t="shared" si="60"/>
        <v>-1251.7237097566563</v>
      </c>
      <c r="L218" s="9">
        <f t="shared" si="66"/>
        <v>94.32544</v>
      </c>
      <c r="M218" s="9">
        <f t="shared" si="67"/>
        <v>0.44704000000000121</v>
      </c>
      <c r="N218" s="13">
        <f t="shared" si="61"/>
        <v>-1</v>
      </c>
      <c r="O218" s="4"/>
      <c r="P218" s="12">
        <f t="shared" si="68"/>
        <v>0</v>
      </c>
      <c r="Q218" s="4">
        <f t="shared" si="69"/>
        <v>0</v>
      </c>
      <c r="R218" s="4">
        <f t="shared" si="70"/>
        <v>0</v>
      </c>
      <c r="S218" s="4">
        <f t="shared" si="71"/>
        <v>256.48257000000007</v>
      </c>
      <c r="T218" s="4"/>
      <c r="U218" s="11">
        <f>$D218/Graph!F$50</f>
        <v>25768.290599999997</v>
      </c>
      <c r="V218" s="5">
        <f>INDEX(Graph!$D$26:$D$40,MATCH(U218,Graph!$D$26:$D$40,1))</f>
        <v>6500</v>
      </c>
      <c r="W218" s="7">
        <f>INDEX(Graph!$E$26:$E$40,MATCH(U218,Graph!$D$26:$D$40,1))</f>
        <v>0</v>
      </c>
      <c r="X218" s="5">
        <f>INDEX(Graph!$D$26:$D$40,MATCH(U218,Graph!$D$26:$D$40,1)+1)</f>
        <v>100000</v>
      </c>
      <c r="Y218" s="7">
        <f>INDEX(Graph!$E$26:$E$40,MATCH(U218,Graph!$D$26:$D$40,1)+1)</f>
        <v>0</v>
      </c>
      <c r="Z218" s="4">
        <f t="shared" si="72"/>
        <v>0</v>
      </c>
      <c r="AA218" s="7"/>
      <c r="AB218" s="11">
        <f>$D220/Graph!G$50</f>
        <v>13856.352899999998</v>
      </c>
      <c r="AC218" s="5">
        <f>INDEX(Graph!$D$26:$D$40,MATCH(AB218,Graph!$D$26:$D$40,1))</f>
        <v>6500</v>
      </c>
      <c r="AD218" s="7">
        <f>INDEX(Graph!$E$26:$E$40,MATCH(AB218,Graph!$D$26:$D$40,1))</f>
        <v>0</v>
      </c>
      <c r="AE218" s="5">
        <f>INDEX(Graph!$D$26:$D$40,MATCH(AB218,Graph!$D$26:$D$40,1)+1)</f>
        <v>100000</v>
      </c>
      <c r="AF218" s="7">
        <f>INDEX(Graph!$E$26:$E$40,MATCH(AB218,Graph!$D$26:$D$40,1)+1)</f>
        <v>0</v>
      </c>
      <c r="AG218" s="4">
        <f t="shared" si="73"/>
        <v>0</v>
      </c>
      <c r="AH218" s="7"/>
      <c r="AI218" s="11">
        <f>$D220/Graph!H$50</f>
        <v>8500.83</v>
      </c>
      <c r="AJ218" s="5">
        <f>INDEX(Graph!$D$26:$D$40,MATCH(AI218,Graph!$D$26:$D$40,1))</f>
        <v>6500</v>
      </c>
      <c r="AK218" s="7">
        <f>INDEX(Graph!$E$26:$E$40,MATCH(AI218,Graph!$D$26:$D$40,1))</f>
        <v>0</v>
      </c>
      <c r="AL218" s="5">
        <f>INDEX(Graph!$D$26:$D$40,MATCH(AI218,Graph!$D$26:$D$40,1)+1)</f>
        <v>100000</v>
      </c>
      <c r="AM218" s="7">
        <f>INDEX(Graph!$E$26:$E$40,MATCH(AI218,Graph!$D$26:$D$40,1)+1)</f>
        <v>0</v>
      </c>
      <c r="AN218" s="4">
        <f t="shared" si="74"/>
        <v>0</v>
      </c>
      <c r="AO218" s="7"/>
      <c r="AP218" s="11">
        <f>$D220/Graph!I$50</f>
        <v>5950.5809999999983</v>
      </c>
      <c r="AQ218" s="5">
        <f>INDEX(Graph!$D$26:$D$40,MATCH(AP218,Graph!$D$26:$D$40,1))</f>
        <v>5500</v>
      </c>
      <c r="AR218" s="7">
        <f>INDEX(Graph!$E$26:$E$40,MATCH(AP218,Graph!$D$26:$D$40,1))</f>
        <v>270</v>
      </c>
      <c r="AS218" s="5">
        <f>INDEX(Graph!$D$26:$D$40,MATCH(AP218,Graph!$D$26:$D$40,1)+1)</f>
        <v>6000</v>
      </c>
      <c r="AT218" s="7">
        <f>INDEX(Graph!$E$26:$E$40,MATCH(AP218,Graph!$D$26:$D$40,1)+1)</f>
        <v>255</v>
      </c>
      <c r="AU218" s="4">
        <f t="shared" si="75"/>
        <v>256.48257000000007</v>
      </c>
    </row>
    <row r="219" spans="4:47" ht="15.75" x14ac:dyDescent="0.3">
      <c r="D219" s="7">
        <v>212</v>
      </c>
      <c r="E219" s="8">
        <f>(D219/Graph!$C$3)*(D219/Graph!$C$3)*(D219/Graph!$C$3)*Graph!$C$4</f>
        <v>420.67747655894402</v>
      </c>
      <c r="F219" s="4">
        <f t="shared" si="62"/>
        <v>255.64446000000007</v>
      </c>
      <c r="G219" s="4">
        <f t="shared" si="63"/>
        <v>-165.03301655894396</v>
      </c>
      <c r="H219" s="13">
        <f t="shared" si="64"/>
        <v>10000</v>
      </c>
      <c r="I219" s="4"/>
      <c r="J219" s="12">
        <f t="shared" si="65"/>
        <v>-123114.63035297219</v>
      </c>
      <c r="K219" s="9">
        <f t="shared" si="60"/>
        <v>-1299.0546449029528</v>
      </c>
      <c r="L219" s="9">
        <f t="shared" si="66"/>
        <v>94.772480000000002</v>
      </c>
      <c r="M219" s="9">
        <f t="shared" si="67"/>
        <v>0.44704000000000121</v>
      </c>
      <c r="N219" s="13">
        <f t="shared" si="61"/>
        <v>-1</v>
      </c>
      <c r="O219" s="4"/>
      <c r="P219" s="12">
        <f t="shared" si="68"/>
        <v>0</v>
      </c>
      <c r="Q219" s="4">
        <f t="shared" si="69"/>
        <v>0</v>
      </c>
      <c r="R219" s="4">
        <f t="shared" si="70"/>
        <v>0</v>
      </c>
      <c r="S219" s="4">
        <f t="shared" si="71"/>
        <v>255.64446000000007</v>
      </c>
      <c r="T219" s="4"/>
      <c r="U219" s="11">
        <f>$D219/Graph!F$50</f>
        <v>25890.415199999996</v>
      </c>
      <c r="V219" s="5">
        <f>INDEX(Graph!$D$26:$D$40,MATCH(U219,Graph!$D$26:$D$40,1))</f>
        <v>6500</v>
      </c>
      <c r="W219" s="7">
        <f>INDEX(Graph!$E$26:$E$40,MATCH(U219,Graph!$D$26:$D$40,1))</f>
        <v>0</v>
      </c>
      <c r="X219" s="5">
        <f>INDEX(Graph!$D$26:$D$40,MATCH(U219,Graph!$D$26:$D$40,1)+1)</f>
        <v>100000</v>
      </c>
      <c r="Y219" s="7">
        <f>INDEX(Graph!$E$26:$E$40,MATCH(U219,Graph!$D$26:$D$40,1)+1)</f>
        <v>0</v>
      </c>
      <c r="Z219" s="4">
        <f t="shared" si="72"/>
        <v>0</v>
      </c>
      <c r="AA219" s="7"/>
      <c r="AB219" s="11">
        <f>$D221/Graph!G$50</f>
        <v>13921.406199999999</v>
      </c>
      <c r="AC219" s="5">
        <f>INDEX(Graph!$D$26:$D$40,MATCH(AB219,Graph!$D$26:$D$40,1))</f>
        <v>6500</v>
      </c>
      <c r="AD219" s="7">
        <f>INDEX(Graph!$E$26:$E$40,MATCH(AB219,Graph!$D$26:$D$40,1))</f>
        <v>0</v>
      </c>
      <c r="AE219" s="5">
        <f>INDEX(Graph!$D$26:$D$40,MATCH(AB219,Graph!$D$26:$D$40,1)+1)</f>
        <v>100000</v>
      </c>
      <c r="AF219" s="7">
        <f>INDEX(Graph!$E$26:$E$40,MATCH(AB219,Graph!$D$26:$D$40,1)+1)</f>
        <v>0</v>
      </c>
      <c r="AG219" s="4">
        <f t="shared" si="73"/>
        <v>0</v>
      </c>
      <c r="AH219" s="7"/>
      <c r="AI219" s="11">
        <f>$D221/Graph!H$50</f>
        <v>8540.74</v>
      </c>
      <c r="AJ219" s="5">
        <f>INDEX(Graph!$D$26:$D$40,MATCH(AI219,Graph!$D$26:$D$40,1))</f>
        <v>6500</v>
      </c>
      <c r="AK219" s="7">
        <f>INDEX(Graph!$E$26:$E$40,MATCH(AI219,Graph!$D$26:$D$40,1))</f>
        <v>0</v>
      </c>
      <c r="AL219" s="5">
        <f>INDEX(Graph!$D$26:$D$40,MATCH(AI219,Graph!$D$26:$D$40,1)+1)</f>
        <v>100000</v>
      </c>
      <c r="AM219" s="7">
        <f>INDEX(Graph!$E$26:$E$40,MATCH(AI219,Graph!$D$26:$D$40,1)+1)</f>
        <v>0</v>
      </c>
      <c r="AN219" s="4">
        <f t="shared" si="74"/>
        <v>0</v>
      </c>
      <c r="AO219" s="7"/>
      <c r="AP219" s="11">
        <f>$D221/Graph!I$50</f>
        <v>5978.5179999999982</v>
      </c>
      <c r="AQ219" s="5">
        <f>INDEX(Graph!$D$26:$D$40,MATCH(AP219,Graph!$D$26:$D$40,1))</f>
        <v>5500</v>
      </c>
      <c r="AR219" s="7">
        <f>INDEX(Graph!$E$26:$E$40,MATCH(AP219,Graph!$D$26:$D$40,1))</f>
        <v>270</v>
      </c>
      <c r="AS219" s="5">
        <f>INDEX(Graph!$D$26:$D$40,MATCH(AP219,Graph!$D$26:$D$40,1)+1)</f>
        <v>6000</v>
      </c>
      <c r="AT219" s="7">
        <f>INDEX(Graph!$E$26:$E$40,MATCH(AP219,Graph!$D$26:$D$40,1)+1)</f>
        <v>255</v>
      </c>
      <c r="AU219" s="4">
        <f t="shared" si="75"/>
        <v>255.64446000000007</v>
      </c>
    </row>
    <row r="220" spans="4:47" ht="15.75" x14ac:dyDescent="0.3">
      <c r="D220" s="7">
        <v>213</v>
      </c>
      <c r="E220" s="8">
        <f>(D220/Graph!$C$3)*(D220/Graph!$C$3)*(D220/Graph!$C$3)*Graph!$C$4</f>
        <v>426.65858397815202</v>
      </c>
      <c r="F220" s="4">
        <f t="shared" si="62"/>
        <v>251.70795000000098</v>
      </c>
      <c r="G220" s="4">
        <f t="shared" si="63"/>
        <v>-174.95063397815105</v>
      </c>
      <c r="H220" s="13">
        <f t="shared" si="64"/>
        <v>10000</v>
      </c>
      <c r="I220" s="4"/>
      <c r="J220" s="12">
        <f t="shared" si="65"/>
        <v>-130513.17294770067</v>
      </c>
      <c r="K220" s="9">
        <f t="shared" si="60"/>
        <v>-1370.6556486285656</v>
      </c>
      <c r="L220" s="9">
        <f t="shared" si="66"/>
        <v>95.219520000000003</v>
      </c>
      <c r="M220" s="9">
        <f t="shared" si="67"/>
        <v>0.44704000000000121</v>
      </c>
      <c r="N220" s="13">
        <f t="shared" si="61"/>
        <v>-1</v>
      </c>
      <c r="O220" s="4"/>
      <c r="P220" s="12">
        <f t="shared" si="68"/>
        <v>0</v>
      </c>
      <c r="Q220" s="4">
        <f t="shared" si="69"/>
        <v>0</v>
      </c>
      <c r="R220" s="4">
        <f t="shared" si="70"/>
        <v>0</v>
      </c>
      <c r="S220" s="4">
        <f t="shared" si="71"/>
        <v>251.70795000000098</v>
      </c>
      <c r="T220" s="4"/>
      <c r="U220" s="11">
        <f>$D220/Graph!F$50</f>
        <v>26012.539799999995</v>
      </c>
      <c r="V220" s="5">
        <f>INDEX(Graph!$D$26:$D$40,MATCH(U220,Graph!$D$26:$D$40,1))</f>
        <v>6500</v>
      </c>
      <c r="W220" s="7">
        <f>INDEX(Graph!$E$26:$E$40,MATCH(U220,Graph!$D$26:$D$40,1))</f>
        <v>0</v>
      </c>
      <c r="X220" s="5">
        <f>INDEX(Graph!$D$26:$D$40,MATCH(U220,Graph!$D$26:$D$40,1)+1)</f>
        <v>100000</v>
      </c>
      <c r="Y220" s="7">
        <f>INDEX(Graph!$E$26:$E$40,MATCH(U220,Graph!$D$26:$D$40,1)+1)</f>
        <v>0</v>
      </c>
      <c r="Z220" s="4">
        <f t="shared" si="72"/>
        <v>0</v>
      </c>
      <c r="AA220" s="7"/>
      <c r="AB220" s="11">
        <f>$D222/Graph!G$50</f>
        <v>13986.459499999999</v>
      </c>
      <c r="AC220" s="5">
        <f>INDEX(Graph!$D$26:$D$40,MATCH(AB220,Graph!$D$26:$D$40,1))</f>
        <v>6500</v>
      </c>
      <c r="AD220" s="7">
        <f>INDEX(Graph!$E$26:$E$40,MATCH(AB220,Graph!$D$26:$D$40,1))</f>
        <v>0</v>
      </c>
      <c r="AE220" s="5">
        <f>INDEX(Graph!$D$26:$D$40,MATCH(AB220,Graph!$D$26:$D$40,1)+1)</f>
        <v>100000</v>
      </c>
      <c r="AF220" s="7">
        <f>INDEX(Graph!$E$26:$E$40,MATCH(AB220,Graph!$D$26:$D$40,1)+1)</f>
        <v>0</v>
      </c>
      <c r="AG220" s="4">
        <f t="shared" si="73"/>
        <v>0</v>
      </c>
      <c r="AH220" s="7"/>
      <c r="AI220" s="11">
        <f>$D222/Graph!H$50</f>
        <v>8580.65</v>
      </c>
      <c r="AJ220" s="5">
        <f>INDEX(Graph!$D$26:$D$40,MATCH(AI220,Graph!$D$26:$D$40,1))</f>
        <v>6500</v>
      </c>
      <c r="AK220" s="7">
        <f>INDEX(Graph!$E$26:$E$40,MATCH(AI220,Graph!$D$26:$D$40,1))</f>
        <v>0</v>
      </c>
      <c r="AL220" s="5">
        <f>INDEX(Graph!$D$26:$D$40,MATCH(AI220,Graph!$D$26:$D$40,1)+1)</f>
        <v>100000</v>
      </c>
      <c r="AM220" s="7">
        <f>INDEX(Graph!$E$26:$E$40,MATCH(AI220,Graph!$D$26:$D$40,1)+1)</f>
        <v>0</v>
      </c>
      <c r="AN220" s="4">
        <f t="shared" si="74"/>
        <v>0</v>
      </c>
      <c r="AO220" s="7"/>
      <c r="AP220" s="11">
        <f>$D222/Graph!I$50</f>
        <v>6006.4549999999981</v>
      </c>
      <c r="AQ220" s="5">
        <f>INDEX(Graph!$D$26:$D$40,MATCH(AP220,Graph!$D$26:$D$40,1))</f>
        <v>6000</v>
      </c>
      <c r="AR220" s="7">
        <f>INDEX(Graph!$E$26:$E$40,MATCH(AP220,Graph!$D$26:$D$40,1))</f>
        <v>255</v>
      </c>
      <c r="AS220" s="5">
        <f>INDEX(Graph!$D$26:$D$40,MATCH(AP220,Graph!$D$26:$D$40,1)+1)</f>
        <v>6500</v>
      </c>
      <c r="AT220" s="7">
        <f>INDEX(Graph!$E$26:$E$40,MATCH(AP220,Graph!$D$26:$D$40,1)+1)</f>
        <v>0</v>
      </c>
      <c r="AU220" s="4">
        <f t="shared" si="75"/>
        <v>251.70795000000098</v>
      </c>
    </row>
    <row r="221" spans="4:47" ht="15.75" x14ac:dyDescent="0.3">
      <c r="D221" s="7">
        <v>214</v>
      </c>
      <c r="E221" s="8">
        <f>(D221/Graph!$C$3)*(D221/Graph!$C$3)*(D221/Graph!$C$3)*Graph!$C$4</f>
        <v>432.69611652253064</v>
      </c>
      <c r="F221" s="4">
        <f t="shared" si="62"/>
        <v>237.46008000000103</v>
      </c>
      <c r="G221" s="4">
        <f t="shared" si="63"/>
        <v>-195.23603652252962</v>
      </c>
      <c r="H221" s="13">
        <f t="shared" si="64"/>
        <v>10000</v>
      </c>
      <c r="I221" s="4"/>
      <c r="J221" s="12">
        <f t="shared" si="65"/>
        <v>-145646.08324580709</v>
      </c>
      <c r="K221" s="9">
        <f t="shared" si="60"/>
        <v>-1522.4346234024417</v>
      </c>
      <c r="L221" s="9">
        <f t="shared" si="66"/>
        <v>95.666560000000004</v>
      </c>
      <c r="M221" s="9">
        <f t="shared" si="67"/>
        <v>0.44704000000000121</v>
      </c>
      <c r="N221" s="13">
        <f t="shared" si="61"/>
        <v>-1</v>
      </c>
      <c r="O221" s="4"/>
      <c r="P221" s="12">
        <f t="shared" si="68"/>
        <v>0</v>
      </c>
      <c r="Q221" s="4">
        <f t="shared" si="69"/>
        <v>0</v>
      </c>
      <c r="R221" s="4">
        <f t="shared" si="70"/>
        <v>0</v>
      </c>
      <c r="S221" s="4">
        <f t="shared" si="71"/>
        <v>237.46008000000103</v>
      </c>
      <c r="T221" s="4"/>
      <c r="U221" s="11">
        <f>$D221/Graph!F$50</f>
        <v>26134.664399999998</v>
      </c>
      <c r="V221" s="5">
        <f>INDEX(Graph!$D$26:$D$40,MATCH(U221,Graph!$D$26:$D$40,1))</f>
        <v>6500</v>
      </c>
      <c r="W221" s="7">
        <f>INDEX(Graph!$E$26:$E$40,MATCH(U221,Graph!$D$26:$D$40,1))</f>
        <v>0</v>
      </c>
      <c r="X221" s="5">
        <f>INDEX(Graph!$D$26:$D$40,MATCH(U221,Graph!$D$26:$D$40,1)+1)</f>
        <v>100000</v>
      </c>
      <c r="Y221" s="7">
        <f>INDEX(Graph!$E$26:$E$40,MATCH(U221,Graph!$D$26:$D$40,1)+1)</f>
        <v>0</v>
      </c>
      <c r="Z221" s="4">
        <f t="shared" si="72"/>
        <v>0</v>
      </c>
      <c r="AA221" s="7"/>
      <c r="AB221" s="11">
        <f>$D223/Graph!G$50</f>
        <v>14051.512799999999</v>
      </c>
      <c r="AC221" s="5">
        <f>INDEX(Graph!$D$26:$D$40,MATCH(AB221,Graph!$D$26:$D$40,1))</f>
        <v>6500</v>
      </c>
      <c r="AD221" s="7">
        <f>INDEX(Graph!$E$26:$E$40,MATCH(AB221,Graph!$D$26:$D$40,1))</f>
        <v>0</v>
      </c>
      <c r="AE221" s="5">
        <f>INDEX(Graph!$D$26:$D$40,MATCH(AB221,Graph!$D$26:$D$40,1)+1)</f>
        <v>100000</v>
      </c>
      <c r="AF221" s="7">
        <f>INDEX(Graph!$E$26:$E$40,MATCH(AB221,Graph!$D$26:$D$40,1)+1)</f>
        <v>0</v>
      </c>
      <c r="AG221" s="4">
        <f t="shared" si="73"/>
        <v>0</v>
      </c>
      <c r="AH221" s="7"/>
      <c r="AI221" s="11">
        <f>$D223/Graph!H$50</f>
        <v>8620.56</v>
      </c>
      <c r="AJ221" s="5">
        <f>INDEX(Graph!$D$26:$D$40,MATCH(AI221,Graph!$D$26:$D$40,1))</f>
        <v>6500</v>
      </c>
      <c r="AK221" s="7">
        <f>INDEX(Graph!$E$26:$E$40,MATCH(AI221,Graph!$D$26:$D$40,1))</f>
        <v>0</v>
      </c>
      <c r="AL221" s="5">
        <f>INDEX(Graph!$D$26:$D$40,MATCH(AI221,Graph!$D$26:$D$40,1)+1)</f>
        <v>100000</v>
      </c>
      <c r="AM221" s="7">
        <f>INDEX(Graph!$E$26:$E$40,MATCH(AI221,Graph!$D$26:$D$40,1)+1)</f>
        <v>0</v>
      </c>
      <c r="AN221" s="4">
        <f t="shared" si="74"/>
        <v>0</v>
      </c>
      <c r="AO221" s="7"/>
      <c r="AP221" s="11">
        <f>$D223/Graph!I$50</f>
        <v>6034.391999999998</v>
      </c>
      <c r="AQ221" s="5">
        <f>INDEX(Graph!$D$26:$D$40,MATCH(AP221,Graph!$D$26:$D$40,1))</f>
        <v>6000</v>
      </c>
      <c r="AR221" s="7">
        <f>INDEX(Graph!$E$26:$E$40,MATCH(AP221,Graph!$D$26:$D$40,1))</f>
        <v>255</v>
      </c>
      <c r="AS221" s="5">
        <f>INDEX(Graph!$D$26:$D$40,MATCH(AP221,Graph!$D$26:$D$40,1)+1)</f>
        <v>6500</v>
      </c>
      <c r="AT221" s="7">
        <f>INDEX(Graph!$E$26:$E$40,MATCH(AP221,Graph!$D$26:$D$40,1)+1)</f>
        <v>0</v>
      </c>
      <c r="AU221" s="4">
        <f t="shared" si="75"/>
        <v>237.46008000000103</v>
      </c>
    </row>
    <row r="222" spans="4:47" ht="15.75" x14ac:dyDescent="0.3">
      <c r="D222" s="7">
        <v>215</v>
      </c>
      <c r="E222" s="8">
        <f>(D222/Graph!$C$3)*(D222/Graph!$C$3)*(D222/Graph!$C$3)*Graph!$C$4</f>
        <v>438.79033909877103</v>
      </c>
      <c r="F222" s="4">
        <f t="shared" si="62"/>
        <v>223.21221000000108</v>
      </c>
      <c r="G222" s="4">
        <f t="shared" si="63"/>
        <v>-215.57812909876995</v>
      </c>
      <c r="H222" s="13">
        <f t="shared" si="64"/>
        <v>10000</v>
      </c>
      <c r="I222" s="4"/>
      <c r="J222" s="12">
        <f t="shared" si="65"/>
        <v>-160821.28430768239</v>
      </c>
      <c r="K222" s="9">
        <f t="shared" si="60"/>
        <v>-1673.2417088495529</v>
      </c>
      <c r="L222" s="9">
        <f t="shared" si="66"/>
        <v>96.113600000000005</v>
      </c>
      <c r="M222" s="9">
        <f t="shared" si="67"/>
        <v>0.44704000000000121</v>
      </c>
      <c r="N222" s="13">
        <f t="shared" si="61"/>
        <v>-1</v>
      </c>
      <c r="O222" s="4"/>
      <c r="P222" s="12">
        <f t="shared" si="68"/>
        <v>0</v>
      </c>
      <c r="Q222" s="4">
        <f t="shared" si="69"/>
        <v>0</v>
      </c>
      <c r="R222" s="4">
        <f t="shared" si="70"/>
        <v>0</v>
      </c>
      <c r="S222" s="4">
        <f t="shared" si="71"/>
        <v>223.21221000000108</v>
      </c>
      <c r="T222" s="4"/>
      <c r="U222" s="11">
        <f>$D222/Graph!F$50</f>
        <v>26256.788999999997</v>
      </c>
      <c r="V222" s="5">
        <f>INDEX(Graph!$D$26:$D$40,MATCH(U222,Graph!$D$26:$D$40,1))</f>
        <v>6500</v>
      </c>
      <c r="W222" s="7">
        <f>INDEX(Graph!$E$26:$E$40,MATCH(U222,Graph!$D$26:$D$40,1))</f>
        <v>0</v>
      </c>
      <c r="X222" s="5">
        <f>INDEX(Graph!$D$26:$D$40,MATCH(U222,Graph!$D$26:$D$40,1)+1)</f>
        <v>100000</v>
      </c>
      <c r="Y222" s="7">
        <f>INDEX(Graph!$E$26:$E$40,MATCH(U222,Graph!$D$26:$D$40,1)+1)</f>
        <v>0</v>
      </c>
      <c r="Z222" s="4">
        <f t="shared" si="72"/>
        <v>0</v>
      </c>
      <c r="AA222" s="7"/>
      <c r="AB222" s="11">
        <f>$D224/Graph!G$50</f>
        <v>14116.566099999998</v>
      </c>
      <c r="AC222" s="5">
        <f>INDEX(Graph!$D$26:$D$40,MATCH(AB222,Graph!$D$26:$D$40,1))</f>
        <v>6500</v>
      </c>
      <c r="AD222" s="7">
        <f>INDEX(Graph!$E$26:$E$40,MATCH(AB222,Graph!$D$26:$D$40,1))</f>
        <v>0</v>
      </c>
      <c r="AE222" s="5">
        <f>INDEX(Graph!$D$26:$D$40,MATCH(AB222,Graph!$D$26:$D$40,1)+1)</f>
        <v>100000</v>
      </c>
      <c r="AF222" s="7">
        <f>INDEX(Graph!$E$26:$E$40,MATCH(AB222,Graph!$D$26:$D$40,1)+1)</f>
        <v>0</v>
      </c>
      <c r="AG222" s="4">
        <f t="shared" si="73"/>
        <v>0</v>
      </c>
      <c r="AH222" s="7"/>
      <c r="AI222" s="11">
        <f>$D224/Graph!H$50</f>
        <v>8660.4699999999993</v>
      </c>
      <c r="AJ222" s="5">
        <f>INDEX(Graph!$D$26:$D$40,MATCH(AI222,Graph!$D$26:$D$40,1))</f>
        <v>6500</v>
      </c>
      <c r="AK222" s="7">
        <f>INDEX(Graph!$E$26:$E$40,MATCH(AI222,Graph!$D$26:$D$40,1))</f>
        <v>0</v>
      </c>
      <c r="AL222" s="5">
        <f>INDEX(Graph!$D$26:$D$40,MATCH(AI222,Graph!$D$26:$D$40,1)+1)</f>
        <v>100000</v>
      </c>
      <c r="AM222" s="7">
        <f>INDEX(Graph!$E$26:$E$40,MATCH(AI222,Graph!$D$26:$D$40,1)+1)</f>
        <v>0</v>
      </c>
      <c r="AN222" s="4">
        <f t="shared" si="74"/>
        <v>0</v>
      </c>
      <c r="AO222" s="7"/>
      <c r="AP222" s="11">
        <f>$D224/Graph!I$50</f>
        <v>6062.3289999999979</v>
      </c>
      <c r="AQ222" s="5">
        <f>INDEX(Graph!$D$26:$D$40,MATCH(AP222,Graph!$D$26:$D$40,1))</f>
        <v>6000</v>
      </c>
      <c r="AR222" s="7">
        <f>INDEX(Graph!$E$26:$E$40,MATCH(AP222,Graph!$D$26:$D$40,1))</f>
        <v>255</v>
      </c>
      <c r="AS222" s="5">
        <f>INDEX(Graph!$D$26:$D$40,MATCH(AP222,Graph!$D$26:$D$40,1)+1)</f>
        <v>6500</v>
      </c>
      <c r="AT222" s="7">
        <f>INDEX(Graph!$E$26:$E$40,MATCH(AP222,Graph!$D$26:$D$40,1)+1)</f>
        <v>0</v>
      </c>
      <c r="AU222" s="4">
        <f t="shared" si="75"/>
        <v>223.21221000000108</v>
      </c>
    </row>
    <row r="223" spans="4:47" ht="15.75" x14ac:dyDescent="0.3">
      <c r="D223" s="7">
        <v>216</v>
      </c>
      <c r="E223" s="8">
        <f>(D223/Graph!$C$3)*(D223/Graph!$C$3)*(D223/Graph!$C$3)*Graph!$C$4</f>
        <v>444.94151661356403</v>
      </c>
      <c r="F223" s="4">
        <f t="shared" si="62"/>
        <v>208.96434000000113</v>
      </c>
      <c r="G223" s="4">
        <f t="shared" si="63"/>
        <v>-235.9771766135629</v>
      </c>
      <c r="H223" s="13">
        <f t="shared" si="64"/>
        <v>10000</v>
      </c>
      <c r="I223" s="4"/>
      <c r="J223" s="12">
        <f t="shared" si="65"/>
        <v>-176038.97375371793</v>
      </c>
      <c r="K223" s="9">
        <f t="shared" si="60"/>
        <v>-1823.0924500264077</v>
      </c>
      <c r="L223" s="9">
        <f t="shared" si="66"/>
        <v>96.560639999999992</v>
      </c>
      <c r="M223" s="9">
        <f t="shared" si="67"/>
        <v>0.447039999999987</v>
      </c>
      <c r="N223" s="13">
        <f t="shared" si="61"/>
        <v>-1</v>
      </c>
      <c r="O223" s="4"/>
      <c r="P223" s="12">
        <f t="shared" si="68"/>
        <v>0</v>
      </c>
      <c r="Q223" s="4">
        <f t="shared" si="69"/>
        <v>0</v>
      </c>
      <c r="R223" s="4">
        <f t="shared" si="70"/>
        <v>0</v>
      </c>
      <c r="S223" s="4">
        <f t="shared" si="71"/>
        <v>208.96434000000113</v>
      </c>
      <c r="T223" s="4"/>
      <c r="U223" s="11">
        <f>$D223/Graph!F$50</f>
        <v>26378.913599999996</v>
      </c>
      <c r="V223" s="5">
        <f>INDEX(Graph!$D$26:$D$40,MATCH(U223,Graph!$D$26:$D$40,1))</f>
        <v>6500</v>
      </c>
      <c r="W223" s="7">
        <f>INDEX(Graph!$E$26:$E$40,MATCH(U223,Graph!$D$26:$D$40,1))</f>
        <v>0</v>
      </c>
      <c r="X223" s="5">
        <f>INDEX(Graph!$D$26:$D$40,MATCH(U223,Graph!$D$26:$D$40,1)+1)</f>
        <v>100000</v>
      </c>
      <c r="Y223" s="7">
        <f>INDEX(Graph!$E$26:$E$40,MATCH(U223,Graph!$D$26:$D$40,1)+1)</f>
        <v>0</v>
      </c>
      <c r="Z223" s="4">
        <f t="shared" si="72"/>
        <v>0</v>
      </c>
      <c r="AA223" s="7"/>
      <c r="AB223" s="11">
        <f>$D225/Graph!G$50</f>
        <v>14181.619399999998</v>
      </c>
      <c r="AC223" s="5">
        <f>INDEX(Graph!$D$26:$D$40,MATCH(AB223,Graph!$D$26:$D$40,1))</f>
        <v>6500</v>
      </c>
      <c r="AD223" s="7">
        <f>INDEX(Graph!$E$26:$E$40,MATCH(AB223,Graph!$D$26:$D$40,1))</f>
        <v>0</v>
      </c>
      <c r="AE223" s="5">
        <f>INDEX(Graph!$D$26:$D$40,MATCH(AB223,Graph!$D$26:$D$40,1)+1)</f>
        <v>100000</v>
      </c>
      <c r="AF223" s="7">
        <f>INDEX(Graph!$E$26:$E$40,MATCH(AB223,Graph!$D$26:$D$40,1)+1)</f>
        <v>0</v>
      </c>
      <c r="AG223" s="4">
        <f t="shared" si="73"/>
        <v>0</v>
      </c>
      <c r="AH223" s="7"/>
      <c r="AI223" s="11">
        <f>$D225/Graph!H$50</f>
        <v>8700.3799999999992</v>
      </c>
      <c r="AJ223" s="5">
        <f>INDEX(Graph!$D$26:$D$40,MATCH(AI223,Graph!$D$26:$D$40,1))</f>
        <v>6500</v>
      </c>
      <c r="AK223" s="7">
        <f>INDEX(Graph!$E$26:$E$40,MATCH(AI223,Graph!$D$26:$D$40,1))</f>
        <v>0</v>
      </c>
      <c r="AL223" s="5">
        <f>INDEX(Graph!$D$26:$D$40,MATCH(AI223,Graph!$D$26:$D$40,1)+1)</f>
        <v>100000</v>
      </c>
      <c r="AM223" s="7">
        <f>INDEX(Graph!$E$26:$E$40,MATCH(AI223,Graph!$D$26:$D$40,1)+1)</f>
        <v>0</v>
      </c>
      <c r="AN223" s="4">
        <f t="shared" si="74"/>
        <v>0</v>
      </c>
      <c r="AO223" s="7"/>
      <c r="AP223" s="11">
        <f>$D225/Graph!I$50</f>
        <v>6090.2659999999978</v>
      </c>
      <c r="AQ223" s="5">
        <f>INDEX(Graph!$D$26:$D$40,MATCH(AP223,Graph!$D$26:$D$40,1))</f>
        <v>6000</v>
      </c>
      <c r="AR223" s="7">
        <f>INDEX(Graph!$E$26:$E$40,MATCH(AP223,Graph!$D$26:$D$40,1))</f>
        <v>255</v>
      </c>
      <c r="AS223" s="5">
        <f>INDEX(Graph!$D$26:$D$40,MATCH(AP223,Graph!$D$26:$D$40,1)+1)</f>
        <v>6500</v>
      </c>
      <c r="AT223" s="7">
        <f>INDEX(Graph!$E$26:$E$40,MATCH(AP223,Graph!$D$26:$D$40,1)+1)</f>
        <v>0</v>
      </c>
      <c r="AU223" s="4">
        <f t="shared" si="75"/>
        <v>208.96434000000113</v>
      </c>
    </row>
    <row r="224" spans="4:47" ht="15.75" x14ac:dyDescent="0.3">
      <c r="D224" s="7">
        <v>217</v>
      </c>
      <c r="E224" s="8">
        <f>(D224/Graph!$C$3)*(D224/Graph!$C$3)*(D224/Graph!$C$3)*Graph!$C$4</f>
        <v>451.14991397360041</v>
      </c>
      <c r="F224" s="4">
        <f t="shared" si="62"/>
        <v>194.71647000000118</v>
      </c>
      <c r="G224" s="4">
        <f t="shared" si="63"/>
        <v>-256.4334439735992</v>
      </c>
      <c r="H224" s="13">
        <f t="shared" si="64"/>
        <v>10000</v>
      </c>
      <c r="I224" s="4"/>
      <c r="J224" s="12">
        <f t="shared" si="65"/>
        <v>-191299.34920430501</v>
      </c>
      <c r="K224" s="9">
        <f t="shared" si="60"/>
        <v>-1972.0021054446929</v>
      </c>
      <c r="L224" s="9">
        <f t="shared" si="66"/>
        <v>97.007679999999993</v>
      </c>
      <c r="M224" s="9">
        <f t="shared" si="67"/>
        <v>0.44704000000000121</v>
      </c>
      <c r="N224" s="13">
        <f t="shared" si="61"/>
        <v>-1</v>
      </c>
      <c r="O224" s="4"/>
      <c r="P224" s="12">
        <f t="shared" si="68"/>
        <v>0</v>
      </c>
      <c r="Q224" s="4">
        <f t="shared" si="69"/>
        <v>0</v>
      </c>
      <c r="R224" s="4">
        <f t="shared" si="70"/>
        <v>0</v>
      </c>
      <c r="S224" s="4">
        <f t="shared" si="71"/>
        <v>194.71647000000118</v>
      </c>
      <c r="T224" s="4"/>
      <c r="U224" s="11">
        <f>$D224/Graph!F$50</f>
        <v>26501.038199999995</v>
      </c>
      <c r="V224" s="5">
        <f>INDEX(Graph!$D$26:$D$40,MATCH(U224,Graph!$D$26:$D$40,1))</f>
        <v>6500</v>
      </c>
      <c r="W224" s="7">
        <f>INDEX(Graph!$E$26:$E$40,MATCH(U224,Graph!$D$26:$D$40,1))</f>
        <v>0</v>
      </c>
      <c r="X224" s="5">
        <f>INDEX(Graph!$D$26:$D$40,MATCH(U224,Graph!$D$26:$D$40,1)+1)</f>
        <v>100000</v>
      </c>
      <c r="Y224" s="7">
        <f>INDEX(Graph!$E$26:$E$40,MATCH(U224,Graph!$D$26:$D$40,1)+1)</f>
        <v>0</v>
      </c>
      <c r="Z224" s="4">
        <f t="shared" si="72"/>
        <v>0</v>
      </c>
      <c r="AA224" s="7"/>
      <c r="AB224" s="11">
        <f>$D226/Graph!G$50</f>
        <v>14246.672699999999</v>
      </c>
      <c r="AC224" s="5">
        <f>INDEX(Graph!$D$26:$D$40,MATCH(AB224,Graph!$D$26:$D$40,1))</f>
        <v>6500</v>
      </c>
      <c r="AD224" s="7">
        <f>INDEX(Graph!$E$26:$E$40,MATCH(AB224,Graph!$D$26:$D$40,1))</f>
        <v>0</v>
      </c>
      <c r="AE224" s="5">
        <f>INDEX(Graph!$D$26:$D$40,MATCH(AB224,Graph!$D$26:$D$40,1)+1)</f>
        <v>100000</v>
      </c>
      <c r="AF224" s="7">
        <f>INDEX(Graph!$E$26:$E$40,MATCH(AB224,Graph!$D$26:$D$40,1)+1)</f>
        <v>0</v>
      </c>
      <c r="AG224" s="4">
        <f t="shared" si="73"/>
        <v>0</v>
      </c>
      <c r="AH224" s="7"/>
      <c r="AI224" s="11">
        <f>$D226/Graph!H$50</f>
        <v>8740.2899999999991</v>
      </c>
      <c r="AJ224" s="5">
        <f>INDEX(Graph!$D$26:$D$40,MATCH(AI224,Graph!$D$26:$D$40,1))</f>
        <v>6500</v>
      </c>
      <c r="AK224" s="7">
        <f>INDEX(Graph!$E$26:$E$40,MATCH(AI224,Graph!$D$26:$D$40,1))</f>
        <v>0</v>
      </c>
      <c r="AL224" s="5">
        <f>INDEX(Graph!$D$26:$D$40,MATCH(AI224,Graph!$D$26:$D$40,1)+1)</f>
        <v>100000</v>
      </c>
      <c r="AM224" s="7">
        <f>INDEX(Graph!$E$26:$E$40,MATCH(AI224,Graph!$D$26:$D$40,1)+1)</f>
        <v>0</v>
      </c>
      <c r="AN224" s="4">
        <f t="shared" si="74"/>
        <v>0</v>
      </c>
      <c r="AO224" s="7"/>
      <c r="AP224" s="11">
        <f>$D226/Graph!I$50</f>
        <v>6118.2029999999977</v>
      </c>
      <c r="AQ224" s="5">
        <f>INDEX(Graph!$D$26:$D$40,MATCH(AP224,Graph!$D$26:$D$40,1))</f>
        <v>6000</v>
      </c>
      <c r="AR224" s="7">
        <f>INDEX(Graph!$E$26:$E$40,MATCH(AP224,Graph!$D$26:$D$40,1))</f>
        <v>255</v>
      </c>
      <c r="AS224" s="5">
        <f>INDEX(Graph!$D$26:$D$40,MATCH(AP224,Graph!$D$26:$D$40,1)+1)</f>
        <v>6500</v>
      </c>
      <c r="AT224" s="7">
        <f>INDEX(Graph!$E$26:$E$40,MATCH(AP224,Graph!$D$26:$D$40,1)+1)</f>
        <v>0</v>
      </c>
      <c r="AU224" s="4">
        <f t="shared" si="75"/>
        <v>194.71647000000118</v>
      </c>
    </row>
    <row r="225" spans="4:47" ht="15.75" x14ac:dyDescent="0.3">
      <c r="D225" s="7">
        <v>218</v>
      </c>
      <c r="E225" s="8">
        <f>(D225/Graph!$C$3)*(D225/Graph!$C$3)*(D225/Graph!$C$3)*Graph!$C$4</f>
        <v>457.41579608557134</v>
      </c>
      <c r="F225" s="4">
        <f t="shared" si="62"/>
        <v>180.46860000000123</v>
      </c>
      <c r="G225" s="4">
        <f t="shared" si="63"/>
        <v>-276.94719608557011</v>
      </c>
      <c r="H225" s="13">
        <f t="shared" si="64"/>
        <v>10000</v>
      </c>
      <c r="I225" s="4"/>
      <c r="J225" s="12">
        <f t="shared" si="65"/>
        <v>-206602.60827983532</v>
      </c>
      <c r="K225" s="9">
        <f t="shared" si="60"/>
        <v>-2119.9856536434081</v>
      </c>
      <c r="L225" s="9">
        <f t="shared" si="66"/>
        <v>97.454719999999995</v>
      </c>
      <c r="M225" s="9">
        <f t="shared" si="67"/>
        <v>0.44704000000000121</v>
      </c>
      <c r="N225" s="13">
        <f t="shared" si="61"/>
        <v>-1</v>
      </c>
      <c r="O225" s="4"/>
      <c r="P225" s="12">
        <f t="shared" si="68"/>
        <v>0</v>
      </c>
      <c r="Q225" s="4">
        <f t="shared" si="69"/>
        <v>0</v>
      </c>
      <c r="R225" s="4">
        <f t="shared" si="70"/>
        <v>0</v>
      </c>
      <c r="S225" s="4">
        <f t="shared" si="71"/>
        <v>180.46860000000123</v>
      </c>
      <c r="T225" s="4"/>
      <c r="U225" s="11">
        <f>$D225/Graph!F$50</f>
        <v>26623.162799999995</v>
      </c>
      <c r="V225" s="5">
        <f>INDEX(Graph!$D$26:$D$40,MATCH(U225,Graph!$D$26:$D$40,1))</f>
        <v>6500</v>
      </c>
      <c r="W225" s="7">
        <f>INDEX(Graph!$E$26:$E$40,MATCH(U225,Graph!$D$26:$D$40,1))</f>
        <v>0</v>
      </c>
      <c r="X225" s="5">
        <f>INDEX(Graph!$D$26:$D$40,MATCH(U225,Graph!$D$26:$D$40,1)+1)</f>
        <v>100000</v>
      </c>
      <c r="Y225" s="7">
        <f>INDEX(Graph!$E$26:$E$40,MATCH(U225,Graph!$D$26:$D$40,1)+1)</f>
        <v>0</v>
      </c>
      <c r="Z225" s="4">
        <f t="shared" si="72"/>
        <v>0</v>
      </c>
      <c r="AA225" s="7"/>
      <c r="AB225" s="11">
        <f>$D227/Graph!G$50</f>
        <v>14311.725999999999</v>
      </c>
      <c r="AC225" s="5">
        <f>INDEX(Graph!$D$26:$D$40,MATCH(AB225,Graph!$D$26:$D$40,1))</f>
        <v>6500</v>
      </c>
      <c r="AD225" s="7">
        <f>INDEX(Graph!$E$26:$E$40,MATCH(AB225,Graph!$D$26:$D$40,1))</f>
        <v>0</v>
      </c>
      <c r="AE225" s="5">
        <f>INDEX(Graph!$D$26:$D$40,MATCH(AB225,Graph!$D$26:$D$40,1)+1)</f>
        <v>100000</v>
      </c>
      <c r="AF225" s="7">
        <f>INDEX(Graph!$E$26:$E$40,MATCH(AB225,Graph!$D$26:$D$40,1)+1)</f>
        <v>0</v>
      </c>
      <c r="AG225" s="4">
        <f t="shared" si="73"/>
        <v>0</v>
      </c>
      <c r="AH225" s="7"/>
      <c r="AI225" s="11">
        <f>$D227/Graph!H$50</f>
        <v>8780.1999999999989</v>
      </c>
      <c r="AJ225" s="5">
        <f>INDEX(Graph!$D$26:$D$40,MATCH(AI225,Graph!$D$26:$D$40,1))</f>
        <v>6500</v>
      </c>
      <c r="AK225" s="7">
        <f>INDEX(Graph!$E$26:$E$40,MATCH(AI225,Graph!$D$26:$D$40,1))</f>
        <v>0</v>
      </c>
      <c r="AL225" s="5">
        <f>INDEX(Graph!$D$26:$D$40,MATCH(AI225,Graph!$D$26:$D$40,1)+1)</f>
        <v>100000</v>
      </c>
      <c r="AM225" s="7">
        <f>INDEX(Graph!$E$26:$E$40,MATCH(AI225,Graph!$D$26:$D$40,1)+1)</f>
        <v>0</v>
      </c>
      <c r="AN225" s="4">
        <f t="shared" si="74"/>
        <v>0</v>
      </c>
      <c r="AO225" s="7"/>
      <c r="AP225" s="11">
        <f>$D227/Graph!I$50</f>
        <v>6146.1399999999976</v>
      </c>
      <c r="AQ225" s="5">
        <f>INDEX(Graph!$D$26:$D$40,MATCH(AP225,Graph!$D$26:$D$40,1))</f>
        <v>6000</v>
      </c>
      <c r="AR225" s="7">
        <f>INDEX(Graph!$E$26:$E$40,MATCH(AP225,Graph!$D$26:$D$40,1))</f>
        <v>255</v>
      </c>
      <c r="AS225" s="5">
        <f>INDEX(Graph!$D$26:$D$40,MATCH(AP225,Graph!$D$26:$D$40,1)+1)</f>
        <v>6500</v>
      </c>
      <c r="AT225" s="7">
        <f>INDEX(Graph!$E$26:$E$40,MATCH(AP225,Graph!$D$26:$D$40,1)+1)</f>
        <v>0</v>
      </c>
      <c r="AU225" s="4">
        <f t="shared" si="75"/>
        <v>180.46860000000123</v>
      </c>
    </row>
    <row r="226" spans="4:47" ht="15.75" x14ac:dyDescent="0.3">
      <c r="D226" s="7">
        <v>219</v>
      </c>
      <c r="E226" s="8">
        <f>(D226/Graph!$C$3)*(D226/Graph!$C$3)*(D226/Graph!$C$3)*Graph!$C$4</f>
        <v>463.73942785616748</v>
      </c>
      <c r="F226" s="4">
        <f t="shared" si="62"/>
        <v>0</v>
      </c>
      <c r="G226" s="4">
        <f t="shared" si="63"/>
        <v>-463.73942785616748</v>
      </c>
      <c r="H226" s="13">
        <f t="shared" si="64"/>
        <v>10000</v>
      </c>
      <c r="I226" s="4"/>
      <c r="J226" s="12">
        <f t="shared" si="65"/>
        <v>-345949.61318070092</v>
      </c>
      <c r="K226" s="9">
        <f t="shared" si="60"/>
        <v>-3533.6403878816982</v>
      </c>
      <c r="L226" s="9">
        <f t="shared" si="66"/>
        <v>97.901759999999996</v>
      </c>
      <c r="M226" s="9">
        <f t="shared" si="67"/>
        <v>0.44704000000000121</v>
      </c>
      <c r="N226" s="13">
        <f t="shared" si="61"/>
        <v>-1</v>
      </c>
      <c r="O226" s="4"/>
      <c r="P226" s="12">
        <f t="shared" si="68"/>
        <v>0</v>
      </c>
      <c r="Q226" s="4">
        <f t="shared" si="69"/>
        <v>0</v>
      </c>
      <c r="R226" s="4">
        <f t="shared" si="70"/>
        <v>0</v>
      </c>
      <c r="S226" s="4">
        <f t="shared" si="71"/>
        <v>0</v>
      </c>
      <c r="T226" s="4"/>
      <c r="U226" s="11">
        <f>$D226/Graph!F$50</f>
        <v>26745.287399999997</v>
      </c>
      <c r="V226" s="5">
        <f>INDEX(Graph!$D$26:$D$40,MATCH(U226,Graph!$D$26:$D$40,1))</f>
        <v>6500</v>
      </c>
      <c r="W226" s="7">
        <f>INDEX(Graph!$E$26:$E$40,MATCH(U226,Graph!$D$26:$D$40,1))</f>
        <v>0</v>
      </c>
      <c r="X226" s="5">
        <f>INDEX(Graph!$D$26:$D$40,MATCH(U226,Graph!$D$26:$D$40,1)+1)</f>
        <v>100000</v>
      </c>
      <c r="Y226" s="7">
        <f>INDEX(Graph!$E$26:$E$40,MATCH(U226,Graph!$D$26:$D$40,1)+1)</f>
        <v>0</v>
      </c>
      <c r="Z226" s="4">
        <f t="shared" si="72"/>
        <v>0</v>
      </c>
      <c r="AA226" s="7"/>
      <c r="AB226" s="11">
        <f>$D228/Graph!G$50</f>
        <v>0</v>
      </c>
      <c r="AC226" s="5">
        <f>INDEX(Graph!$D$26:$D$40,MATCH(AB226,Graph!$D$26:$D$40,1))</f>
        <v>0</v>
      </c>
      <c r="AD226" s="7">
        <f>INDEX(Graph!$E$26:$E$40,MATCH(AB226,Graph!$D$26:$D$40,1))</f>
        <v>0</v>
      </c>
      <c r="AE226" s="5">
        <f>INDEX(Graph!$D$26:$D$40,MATCH(AB226,Graph!$D$26:$D$40,1)+1)</f>
        <v>500</v>
      </c>
      <c r="AF226" s="7">
        <f>INDEX(Graph!$E$26:$E$40,MATCH(AB226,Graph!$D$26:$D$40,1)+1)</f>
        <v>20</v>
      </c>
      <c r="AG226" s="4">
        <f t="shared" si="73"/>
        <v>0</v>
      </c>
      <c r="AH226" s="7"/>
      <c r="AI226" s="11">
        <f>$D228/Graph!H$50</f>
        <v>0</v>
      </c>
      <c r="AJ226" s="5">
        <f>INDEX(Graph!$D$26:$D$40,MATCH(AI226,Graph!$D$26:$D$40,1))</f>
        <v>0</v>
      </c>
      <c r="AK226" s="7">
        <f>INDEX(Graph!$E$26:$E$40,MATCH(AI226,Graph!$D$26:$D$40,1))</f>
        <v>0</v>
      </c>
      <c r="AL226" s="5">
        <f>INDEX(Graph!$D$26:$D$40,MATCH(AI226,Graph!$D$26:$D$40,1)+1)</f>
        <v>500</v>
      </c>
      <c r="AM226" s="7">
        <f>INDEX(Graph!$E$26:$E$40,MATCH(AI226,Graph!$D$26:$D$40,1)+1)</f>
        <v>20</v>
      </c>
      <c r="AN226" s="4">
        <f t="shared" si="74"/>
        <v>0</v>
      </c>
      <c r="AO226" s="7"/>
      <c r="AP226" s="11">
        <f>$D228/Graph!I$50</f>
        <v>0</v>
      </c>
      <c r="AQ226" s="5">
        <f>INDEX(Graph!$D$26:$D$40,MATCH(AP226,Graph!$D$26:$D$40,1))</f>
        <v>0</v>
      </c>
      <c r="AR226" s="7">
        <f>INDEX(Graph!$E$26:$E$40,MATCH(AP226,Graph!$D$26:$D$40,1))</f>
        <v>0</v>
      </c>
      <c r="AS226" s="5">
        <f>INDEX(Graph!$D$26:$D$40,MATCH(AP226,Graph!$D$26:$D$40,1)+1)</f>
        <v>500</v>
      </c>
      <c r="AT226" s="7">
        <f>INDEX(Graph!$E$26:$E$40,MATCH(AP226,Graph!$D$26:$D$40,1)+1)</f>
        <v>20</v>
      </c>
      <c r="AU226" s="4">
        <f t="shared" si="75"/>
        <v>0</v>
      </c>
    </row>
    <row r="227" spans="4:47" ht="15.75" x14ac:dyDescent="0.3">
      <c r="D227" s="7">
        <v>220</v>
      </c>
      <c r="E227" s="8">
        <f>(D227/Graph!$C$3)*(D227/Graph!$C$3)*(D227/Graph!$C$3)*Graph!$C$4</f>
        <v>470.12107419208013</v>
      </c>
      <c r="F227" s="4">
        <f t="shared" si="62"/>
        <v>0</v>
      </c>
      <c r="G227" s="4">
        <f t="shared" si="63"/>
        <v>-470.12107419208013</v>
      </c>
      <c r="H227" s="13">
        <f t="shared" si="64"/>
        <v>10000</v>
      </c>
      <c r="I227" s="4"/>
      <c r="J227" s="12">
        <f t="shared" si="65"/>
        <v>-350710.32134729176</v>
      </c>
      <c r="K227" s="9">
        <f t="shared" si="60"/>
        <v>-3565.9847537264486</v>
      </c>
      <c r="L227" s="9">
        <f t="shared" si="66"/>
        <v>98.348799999999997</v>
      </c>
      <c r="M227" s="9">
        <f t="shared" si="67"/>
        <v>0.44704000000000121</v>
      </c>
      <c r="N227" s="13">
        <f t="shared" si="61"/>
        <v>-1</v>
      </c>
      <c r="O227" s="4"/>
      <c r="P227" s="12">
        <f t="shared" si="68"/>
        <v>0</v>
      </c>
      <c r="Q227" s="4">
        <f t="shared" si="69"/>
        <v>0</v>
      </c>
      <c r="R227" s="4">
        <f t="shared" si="70"/>
        <v>0</v>
      </c>
      <c r="S227" s="4">
        <f t="shared" si="71"/>
        <v>0</v>
      </c>
      <c r="T227" s="4"/>
      <c r="U227" s="11">
        <f>$D227/Graph!F$50</f>
        <v>26867.411999999997</v>
      </c>
      <c r="V227" s="5">
        <f>INDEX(Graph!$D$26:$D$40,MATCH(U227,Graph!$D$26:$D$40,1))</f>
        <v>6500</v>
      </c>
      <c r="W227" s="7">
        <f>INDEX(Graph!$E$26:$E$40,MATCH(U227,Graph!$D$26:$D$40,1))</f>
        <v>0</v>
      </c>
      <c r="X227" s="5">
        <f>INDEX(Graph!$D$26:$D$40,MATCH(U227,Graph!$D$26:$D$40,1)+1)</f>
        <v>100000</v>
      </c>
      <c r="Y227" s="7">
        <f>INDEX(Graph!$E$26:$E$40,MATCH(U227,Graph!$D$26:$D$40,1)+1)</f>
        <v>0</v>
      </c>
      <c r="Z227" s="4">
        <f t="shared" si="72"/>
        <v>0</v>
      </c>
      <c r="AA227" s="7"/>
      <c r="AB227" s="11">
        <f>$D229/Graph!G$50</f>
        <v>0</v>
      </c>
      <c r="AC227" s="5">
        <f>INDEX(Graph!$D$26:$D$40,MATCH(AB227,Graph!$D$26:$D$40,1))</f>
        <v>0</v>
      </c>
      <c r="AD227" s="7">
        <f>INDEX(Graph!$E$26:$E$40,MATCH(AB227,Graph!$D$26:$D$40,1))</f>
        <v>0</v>
      </c>
      <c r="AE227" s="5">
        <f>INDEX(Graph!$D$26:$D$40,MATCH(AB227,Graph!$D$26:$D$40,1)+1)</f>
        <v>500</v>
      </c>
      <c r="AF227" s="7">
        <f>INDEX(Graph!$E$26:$E$40,MATCH(AB227,Graph!$D$26:$D$40,1)+1)</f>
        <v>20</v>
      </c>
      <c r="AG227" s="4">
        <f t="shared" si="73"/>
        <v>0</v>
      </c>
      <c r="AH227" s="7"/>
      <c r="AI227" s="11">
        <f>$D229/Graph!H$50</f>
        <v>0</v>
      </c>
      <c r="AJ227" s="5">
        <f>INDEX(Graph!$D$26:$D$40,MATCH(AI227,Graph!$D$26:$D$40,1))</f>
        <v>0</v>
      </c>
      <c r="AK227" s="7">
        <f>INDEX(Graph!$E$26:$E$40,MATCH(AI227,Graph!$D$26:$D$40,1))</f>
        <v>0</v>
      </c>
      <c r="AL227" s="5">
        <f>INDEX(Graph!$D$26:$D$40,MATCH(AI227,Graph!$D$26:$D$40,1)+1)</f>
        <v>500</v>
      </c>
      <c r="AM227" s="7">
        <f>INDEX(Graph!$E$26:$E$40,MATCH(AI227,Graph!$D$26:$D$40,1)+1)</f>
        <v>20</v>
      </c>
      <c r="AN227" s="4">
        <f t="shared" si="74"/>
        <v>0</v>
      </c>
      <c r="AO227" s="7"/>
      <c r="AP227" s="11">
        <f>$D229/Graph!I$50</f>
        <v>0</v>
      </c>
      <c r="AQ227" s="5">
        <f>INDEX(Graph!$D$26:$D$40,MATCH(AP227,Graph!$D$26:$D$40,1))</f>
        <v>0</v>
      </c>
      <c r="AR227" s="7">
        <f>INDEX(Graph!$E$26:$E$40,MATCH(AP227,Graph!$D$26:$D$40,1))</f>
        <v>0</v>
      </c>
      <c r="AS227" s="5">
        <f>INDEX(Graph!$D$26:$D$40,MATCH(AP227,Graph!$D$26:$D$40,1)+1)</f>
        <v>500</v>
      </c>
      <c r="AT227" s="7">
        <f>INDEX(Graph!$E$26:$E$40,MATCH(AP227,Graph!$D$26:$D$40,1)+1)</f>
        <v>20</v>
      </c>
      <c r="AU227" s="4">
        <f t="shared" si="7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Graph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Bylund</dc:creator>
  <cp:lastModifiedBy>Admin</cp:lastModifiedBy>
  <dcterms:created xsi:type="dcterms:W3CDTF">2019-01-17T08:05:29Z</dcterms:created>
  <dcterms:modified xsi:type="dcterms:W3CDTF">2019-01-18T21:03:43Z</dcterms:modified>
</cp:coreProperties>
</file>